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tefan/Desktop/Übungen Excel/20 Berechnen/"/>
    </mc:Choice>
  </mc:AlternateContent>
  <xr:revisionPtr revIDLastSave="0" documentId="13_ncr:1_{4BC586AA-9A5E-7041-8DAD-7E2F7B367C31}" xr6:coauthVersionLast="47" xr6:coauthVersionMax="47" xr10:uidLastSave="{00000000-0000-0000-0000-000000000000}"/>
  <bookViews>
    <workbookView xWindow="780" yWindow="780" windowWidth="22140" windowHeight="13080" xr2:uid="{EA7332E7-FE6A-49F1-84F1-C0081F9F18AE}"/>
  </bookViews>
  <sheets>
    <sheet name="Êinstieg in die Prozentrechnung" sheetId="1" r:id="rId1"/>
    <sheet name="Erweiterte Prozentrechnung" sheetId="6" r:id="rId2"/>
    <sheet name="Berechnung von Rabatten" sheetId="7" r:id="rId3"/>
    <sheet name="Berechnung von Quoten" sheetId="8" r:id="rId4"/>
    <sheet name="Lösung - Einstieg" sheetId="9" r:id="rId5"/>
    <sheet name="Lösung - Erweitert" sheetId="10" r:id="rId6"/>
    <sheet name="Lösung - Rabatte" sheetId="12" r:id="rId7"/>
    <sheet name="Lösung Quoten" sheetId="11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2" i="11" l="1"/>
  <c r="C25" i="11"/>
  <c r="C18" i="11"/>
  <c r="D11" i="11"/>
  <c r="C11" i="11"/>
  <c r="B11" i="11"/>
  <c r="C3" i="11"/>
  <c r="E11" i="11"/>
  <c r="C20" i="12"/>
  <c r="D20" i="12"/>
  <c r="C21" i="12"/>
  <c r="D21" i="12"/>
  <c r="C22" i="12"/>
  <c r="D22" i="12"/>
  <c r="B12" i="12"/>
  <c r="B13" i="12"/>
  <c r="B14" i="12"/>
  <c r="C4" i="12"/>
  <c r="C5" i="12"/>
  <c r="C6" i="12"/>
  <c r="D19" i="12"/>
  <c r="C19" i="12"/>
  <c r="B11" i="12"/>
  <c r="C3" i="12"/>
  <c r="C4" i="10"/>
  <c r="C5" i="10"/>
  <c r="C6" i="10"/>
  <c r="D12" i="10"/>
  <c r="C12" i="10"/>
  <c r="D13" i="10"/>
  <c r="C13" i="10"/>
  <c r="D14" i="10"/>
  <c r="C14" i="10"/>
  <c r="B20" i="10"/>
  <c r="B21" i="10"/>
  <c r="B19" i="10"/>
  <c r="D11" i="10"/>
  <c r="C11" i="10"/>
  <c r="C3" i="10"/>
  <c r="C7" i="9"/>
  <c r="C4" i="9"/>
  <c r="C5" i="9"/>
  <c r="C6" i="9"/>
  <c r="C3" i="9"/>
  <c r="B7" i="9"/>
  <c r="D13" i="9"/>
  <c r="D14" i="9"/>
  <c r="D15" i="9"/>
  <c r="D12" i="9"/>
  <c r="C13" i="9"/>
  <c r="C14" i="9"/>
  <c r="C15" i="9"/>
  <c r="C12" i="9"/>
  <c r="C21" i="9"/>
  <c r="C22" i="9"/>
  <c r="C23" i="9"/>
  <c r="C20" i="9"/>
  <c r="B29" i="9"/>
  <c r="B30" i="9"/>
  <c r="B28" i="9"/>
  <c r="A10" i="1"/>
</calcChain>
</file>

<file path=xl/sharedStrings.xml><?xml version="1.0" encoding="utf-8"?>
<sst xmlns="http://schemas.openxmlformats.org/spreadsheetml/2006/main" count="138" uniqueCount="55">
  <si>
    <t>Die Prozentrechnung</t>
  </si>
  <si>
    <t>Alles steht und fällt mit dem richtigen Zahlenformat!</t>
  </si>
  <si>
    <t>Das Zahlenformat %</t>
  </si>
  <si>
    <t>Der Dreisatz</t>
  </si>
  <si>
    <t>Was wir sehen.</t>
  </si>
  <si>
    <t>Womit Excel rechnet</t>
  </si>
  <si>
    <t>Einstieg in die Prozentrechnung</t>
  </si>
  <si>
    <t>Nettowert</t>
  </si>
  <si>
    <t>MwSt</t>
  </si>
  <si>
    <t>MwSt-Anteil</t>
  </si>
  <si>
    <t>Bruttowert</t>
  </si>
  <si>
    <t>Direkt zum Bruttowert</t>
  </si>
  <si>
    <t>Was sind 19% von…?</t>
  </si>
  <si>
    <t>Direkt zum Nettowert</t>
  </si>
  <si>
    <t>Vom Brutto zum Netto</t>
  </si>
  <si>
    <t>Mwst-Anteil</t>
  </si>
  <si>
    <t>Was ist Brutto - 19%?</t>
  </si>
  <si>
    <t>Direkt zum rabattierten Wert</t>
  </si>
  <si>
    <t>Preis</t>
  </si>
  <si>
    <t>Rabatt</t>
  </si>
  <si>
    <t>Endpreis</t>
  </si>
  <si>
    <t>Was ist letzte Preis?</t>
  </si>
  <si>
    <t>Rabatt EUR</t>
  </si>
  <si>
    <t>Anteil einer Region am Umsatz</t>
  </si>
  <si>
    <t>Umsatz</t>
  </si>
  <si>
    <t>Nord</t>
  </si>
  <si>
    <t>Anteil</t>
  </si>
  <si>
    <t>Geschlechterquote MitarbeiterInnen</t>
  </si>
  <si>
    <t>W</t>
  </si>
  <si>
    <t>M</t>
  </si>
  <si>
    <t>D</t>
  </si>
  <si>
    <t>Anzahl</t>
  </si>
  <si>
    <t>Anteil %</t>
  </si>
  <si>
    <t>Eigenkapitalquote</t>
  </si>
  <si>
    <t>Gesamtkapital</t>
  </si>
  <si>
    <t>Eigenkapital</t>
  </si>
  <si>
    <t>Wie viele Mitarbeiterinnen?</t>
  </si>
  <si>
    <t>Beschäftigte gesamt</t>
  </si>
  <si>
    <t>Anteil % weiblich</t>
  </si>
  <si>
    <t>Anzahl weiblich</t>
  </si>
  <si>
    <t>Für SpezialistInnen</t>
  </si>
  <si>
    <t>Arbeitsunfallquote</t>
  </si>
  <si>
    <t>Anzahl Unfälle</t>
  </si>
  <si>
    <t>Arbeitstage</t>
  </si>
  <si>
    <t>1. Quartal</t>
  </si>
  <si>
    <t>2. Quartal</t>
  </si>
  <si>
    <t>3. Quartal</t>
  </si>
  <si>
    <t>4. Quartal</t>
  </si>
  <si>
    <t>Einstieg in die Prozentrechnung - 2</t>
  </si>
  <si>
    <t>Gesamt</t>
  </si>
  <si>
    <t>Anteil in %</t>
  </si>
  <si>
    <t>WICHTIGER HINWEIS!</t>
  </si>
  <si>
    <r>
      <t xml:space="preserve">Normalerweise berechnen wir </t>
    </r>
    <r>
      <rPr>
        <b/>
        <i/>
        <sz val="11"/>
        <color theme="1"/>
        <rFont val="Aptos Narrow"/>
        <family val="2"/>
        <scheme val="minor"/>
      </rPr>
      <t>(Prozentwert/100)*Wert</t>
    </r>
    <r>
      <rPr>
        <sz val="11"/>
        <color theme="1"/>
        <rFont val="Aptos Narrow"/>
        <family val="2"/>
        <scheme val="minor"/>
      </rPr>
      <t>.</t>
    </r>
  </si>
  <si>
    <r>
      <t xml:space="preserve">Im Prozentformat steckt das </t>
    </r>
    <r>
      <rPr>
        <b/>
        <i/>
        <sz val="11"/>
        <color theme="1"/>
        <rFont val="Aptos Narrow"/>
        <family val="2"/>
        <scheme val="minor"/>
      </rPr>
      <t xml:space="preserve">/100 </t>
    </r>
    <r>
      <rPr>
        <sz val="11"/>
        <color theme="1"/>
        <rFont val="Aptos Narrow"/>
        <family val="2"/>
        <scheme val="minor"/>
      </rPr>
      <t>also schon drin!</t>
    </r>
  </si>
  <si>
    <r>
      <t xml:space="preserve">Das bedeutet, in Excel müssen wir also lediglich </t>
    </r>
    <r>
      <rPr>
        <b/>
        <i/>
        <sz val="11"/>
        <color theme="1"/>
        <rFont val="Aptos Narrow"/>
        <family val="2"/>
        <scheme val="minor"/>
      </rPr>
      <t>Prozentwert*Wert</t>
    </r>
    <r>
      <rPr>
        <sz val="11"/>
        <color theme="1"/>
        <rFont val="Aptos Narrow"/>
        <family val="2"/>
        <scheme val="minor"/>
      </rPr>
      <t xml:space="preserve"> rechnen!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</si>
</sst>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#,##0\ &quot;€&quot;"/>
    <numFmt numFmtId="166" formatCode="0.0%"/>
  </numFmts>
  <fonts count="11" x14ac:knownFonts="1">
    <font>
      <sz val="11"/>
      <color theme="1"/>
      <name val="Aptos Narrow"/>
      <family val="2"/>
      <scheme val="minor"/>
    </font>
    <font>
      <b/>
      <sz val="16"/>
      <color rgb="FFFFFFFF"/>
      <name val="Aptos Narrow"/>
      <family val="2"/>
      <scheme val="minor"/>
    </font>
    <font>
      <b/>
      <sz val="11"/>
      <color rgb="FF000000"/>
      <name val="Aptos Narrow"/>
      <family val="2"/>
      <scheme val="minor"/>
    </font>
    <font>
      <b/>
      <sz val="11"/>
      <color rgb="FFFFFFFF"/>
      <name val="Aptos Narrow"/>
      <family val="2"/>
      <scheme val="minor"/>
    </font>
    <font>
      <b/>
      <sz val="11"/>
      <color theme="4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6"/>
      <color theme="0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  <bgColor rgb="FF000000"/>
      </patternFill>
    </fill>
    <fill>
      <patternFill patternType="solid">
        <fgColor theme="2"/>
        <bgColor indexed="64"/>
      </patternFill>
    </fill>
    <fill>
      <patternFill patternType="solid">
        <fgColor rgb="FFC80000"/>
        <bgColor rgb="FF000000"/>
      </patternFill>
    </fill>
    <fill>
      <patternFill patternType="solid">
        <fgColor rgb="FFC80000"/>
        <bgColor indexed="64"/>
      </patternFill>
    </fill>
    <fill>
      <patternFill patternType="solid">
        <fgColor theme="5"/>
        <bgColor rgb="FF000000"/>
      </patternFill>
    </fill>
    <fill>
      <patternFill patternType="solid">
        <fgColor theme="5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  <border>
      <left/>
      <right style="thin">
        <color theme="8"/>
      </right>
      <top/>
      <bottom/>
      <diagonal/>
    </border>
    <border>
      <left/>
      <right/>
      <top/>
      <bottom style="thin">
        <color rgb="FFC80000"/>
      </bottom>
      <diagonal/>
    </border>
    <border>
      <left/>
      <right/>
      <top style="thin">
        <color rgb="FFC80000"/>
      </top>
      <bottom style="double">
        <color rgb="FFC80000"/>
      </bottom>
      <diagonal/>
    </border>
    <border>
      <left/>
      <right style="thin">
        <color rgb="FFC80000"/>
      </right>
      <top/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/>
    <xf numFmtId="0" fontId="4" fillId="0" borderId="0" xfId="0" applyFont="1"/>
    <xf numFmtId="9" fontId="0" fillId="0" borderId="0" xfId="1" applyFont="1"/>
    <xf numFmtId="164" fontId="3" fillId="2" borderId="2" xfId="0" applyNumberFormat="1" applyFont="1" applyFill="1" applyBorder="1" applyAlignment="1">
      <alignment horizontal="center"/>
    </xf>
    <xf numFmtId="9" fontId="3" fillId="2" borderId="2" xfId="1" applyFont="1" applyFill="1" applyBorder="1" applyAlignment="1">
      <alignment horizontal="center"/>
    </xf>
    <xf numFmtId="164" fontId="0" fillId="0" borderId="0" xfId="1" applyNumberFormat="1" applyFont="1"/>
    <xf numFmtId="164" fontId="3" fillId="2" borderId="3" xfId="0" applyNumberFormat="1" applyFont="1" applyFill="1" applyBorder="1" applyAlignment="1">
      <alignment horizontal="center"/>
    </xf>
    <xf numFmtId="164" fontId="3" fillId="2" borderId="4" xfId="0" applyNumberFormat="1" applyFont="1" applyFill="1" applyBorder="1" applyAlignment="1">
      <alignment horizontal="center"/>
    </xf>
    <xf numFmtId="166" fontId="0" fillId="0" borderId="0" xfId="1" applyNumberFormat="1" applyFont="1" applyAlignment="1">
      <alignment horizontal="center"/>
    </xf>
    <xf numFmtId="0" fontId="0" fillId="0" borderId="0" xfId="1" applyNumberFormat="1" applyFont="1" applyAlignment="1">
      <alignment horizontal="center"/>
    </xf>
    <xf numFmtId="0" fontId="6" fillId="0" borderId="1" xfId="0" applyFont="1" applyBorder="1"/>
    <xf numFmtId="0" fontId="6" fillId="3" borderId="1" xfId="0" applyFont="1" applyFill="1" applyBorder="1"/>
    <xf numFmtId="164" fontId="3" fillId="4" borderId="0" xfId="0" applyNumberFormat="1" applyFont="1" applyFill="1" applyAlignment="1">
      <alignment horizontal="center"/>
    </xf>
    <xf numFmtId="164" fontId="3" fillId="4" borderId="6" xfId="0" applyNumberFormat="1" applyFont="1" applyFill="1" applyBorder="1" applyAlignment="1">
      <alignment horizontal="center"/>
    </xf>
    <xf numFmtId="9" fontId="3" fillId="4" borderId="6" xfId="1" applyFont="1" applyFill="1" applyBorder="1" applyAlignment="1">
      <alignment horizontal="center"/>
    </xf>
    <xf numFmtId="0" fontId="6" fillId="0" borderId="7" xfId="0" applyFont="1" applyBorder="1"/>
    <xf numFmtId="164" fontId="6" fillId="3" borderId="7" xfId="0" applyNumberFormat="1" applyFont="1" applyFill="1" applyBorder="1"/>
    <xf numFmtId="166" fontId="0" fillId="3" borderId="0" xfId="1" applyNumberFormat="1" applyFont="1" applyFill="1"/>
    <xf numFmtId="9" fontId="6" fillId="3" borderId="7" xfId="1" applyFont="1" applyFill="1" applyBorder="1"/>
    <xf numFmtId="166" fontId="7" fillId="5" borderId="0" xfId="0" applyNumberFormat="1" applyFont="1" applyFill="1"/>
    <xf numFmtId="10" fontId="0" fillId="3" borderId="0" xfId="1" applyNumberFormat="1" applyFont="1" applyFill="1" applyAlignment="1">
      <alignment horizontal="center"/>
    </xf>
    <xf numFmtId="166" fontId="0" fillId="3" borderId="0" xfId="1" applyNumberFormat="1" applyFont="1" applyFill="1" applyAlignment="1">
      <alignment horizontal="center"/>
    </xf>
    <xf numFmtId="164" fontId="3" fillId="4" borderId="8" xfId="0" applyNumberFormat="1" applyFont="1" applyFill="1" applyBorder="1" applyAlignment="1">
      <alignment horizontal="center"/>
    </xf>
    <xf numFmtId="9" fontId="0" fillId="0" borderId="0" xfId="0" applyNumberFormat="1"/>
    <xf numFmtId="0" fontId="0" fillId="0" borderId="0" xfId="0" applyAlignment="1">
      <alignment horizontal="left" indent="1"/>
    </xf>
    <xf numFmtId="2" fontId="0" fillId="0" borderId="0" xfId="0" applyNumberFormat="1"/>
    <xf numFmtId="0" fontId="0" fillId="3" borderId="0" xfId="0" applyFill="1"/>
    <xf numFmtId="164" fontId="0" fillId="0" borderId="0" xfId="0" applyNumberFormat="1"/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165" fontId="0" fillId="0" borderId="0" xfId="0" applyNumberFormat="1"/>
    <xf numFmtId="164" fontId="0" fillId="3" borderId="0" xfId="0" applyNumberFormat="1" applyFill="1"/>
    <xf numFmtId="10" fontId="0" fillId="3" borderId="0" xfId="0" applyNumberFormat="1" applyFill="1"/>
    <xf numFmtId="10" fontId="0" fillId="3" borderId="0" xfId="0" applyNumberFormat="1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164" fontId="3" fillId="2" borderId="0" xfId="0" applyNumberFormat="1" applyFont="1" applyFill="1" applyAlignment="1">
      <alignment horizontal="center"/>
    </xf>
    <xf numFmtId="164" fontId="3" fillId="2" borderId="0" xfId="0" applyNumberFormat="1" applyFont="1" applyFill="1" applyAlignment="1">
      <alignment horizontal="left"/>
    </xf>
    <xf numFmtId="164" fontId="3" fillId="6" borderId="0" xfId="0" applyNumberFormat="1" applyFont="1" applyFill="1" applyAlignment="1">
      <alignment horizontal="center"/>
    </xf>
    <xf numFmtId="164" fontId="3" fillId="6" borderId="5" xfId="0" applyNumberFormat="1" applyFont="1" applyFill="1" applyBorder="1" applyAlignment="1">
      <alignment horizontal="center"/>
    </xf>
    <xf numFmtId="0" fontId="10" fillId="7" borderId="0" xfId="0" applyFont="1" applyFill="1" applyAlignment="1">
      <alignment horizontal="center"/>
    </xf>
    <xf numFmtId="164" fontId="3" fillId="2" borderId="2" xfId="0" applyNumberFormat="1" applyFont="1" applyFill="1" applyBorder="1" applyAlignment="1">
      <alignment horizontal="center"/>
    </xf>
    <xf numFmtId="164" fontId="3" fillId="2" borderId="4" xfId="0" applyNumberFormat="1" applyFont="1" applyFill="1" applyBorder="1" applyAlignment="1">
      <alignment horizontal="center"/>
    </xf>
    <xf numFmtId="164" fontId="9" fillId="6" borderId="0" xfId="0" applyNumberFormat="1" applyFont="1" applyFill="1" applyAlignment="1">
      <alignment horizontal="center"/>
    </xf>
    <xf numFmtId="164" fontId="3" fillId="4" borderId="0" xfId="0" applyNumberFormat="1" applyFont="1" applyFill="1" applyAlignment="1">
      <alignment horizontal="center"/>
    </xf>
    <xf numFmtId="164" fontId="3" fillId="4" borderId="8" xfId="0" applyNumberFormat="1" applyFont="1" applyFill="1" applyBorder="1" applyAlignment="1">
      <alignment horizontal="center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colors>
    <mruColors>
      <color rgb="FFC8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</xdr:colOff>
      <xdr:row>25</xdr:row>
      <xdr:rowOff>1</xdr:rowOff>
    </xdr:from>
    <xdr:to>
      <xdr:col>9</xdr:col>
      <xdr:colOff>1</xdr:colOff>
      <xdr:row>30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9AA78807-DF1E-4DB1-B26C-DB36036A6A75}"/>
            </a:ext>
          </a:extLst>
        </xdr:cNvPr>
        <xdr:cNvSpPr txBox="1"/>
      </xdr:nvSpPr>
      <xdr:spPr>
        <a:xfrm>
          <a:off x="4567116" y="4884616"/>
          <a:ext cx="3028462" cy="97692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Wie im ersten Beispiel wird </a:t>
          </a:r>
          <a:r>
            <a:rPr lang="de-DE" sz="1100" b="1"/>
            <a:t>Nettowert *</a:t>
          </a:r>
          <a:r>
            <a:rPr lang="de-DE" sz="1100" b="1" baseline="0"/>
            <a:t> </a:t>
          </a:r>
          <a:r>
            <a:rPr lang="de-DE" sz="1100" b="1"/>
            <a:t>Prozentsatz</a:t>
          </a:r>
          <a:r>
            <a:rPr lang="de-DE" sz="1100"/>
            <a:t> multipliziert. Allerdings kann die Formel</a:t>
          </a:r>
          <a:r>
            <a:rPr lang="de-DE" sz="1100" baseline="0"/>
            <a:t> nicht einfach nach unten kopiert werden.</a:t>
          </a:r>
          <a:br>
            <a:rPr lang="de-DE" sz="1100" baseline="0"/>
          </a:br>
          <a:r>
            <a:rPr lang="de-DE" sz="1100" baseline="0"/>
            <a:t>Vorher muss die Zelle B19 mit </a:t>
          </a:r>
          <a:r>
            <a:rPr lang="de-DE" sz="1100" b="1" baseline="0"/>
            <a:t>$-Zeichen (Taste F4) </a:t>
          </a:r>
          <a:r>
            <a:rPr lang="de-DE" sz="1100" baseline="0"/>
            <a:t>eingefroren werden.</a:t>
          </a:r>
          <a:endParaRPr lang="de-DE" sz="1100"/>
        </a:p>
      </xdr:txBody>
    </xdr:sp>
    <xdr:clientData/>
  </xdr:twoCellAnchor>
  <xdr:twoCellAnchor>
    <xdr:from>
      <xdr:col>5</xdr:col>
      <xdr:colOff>0</xdr:colOff>
      <xdr:row>9</xdr:row>
      <xdr:rowOff>0</xdr:rowOff>
    </xdr:from>
    <xdr:to>
      <xdr:col>9</xdr:col>
      <xdr:colOff>0</xdr:colOff>
      <xdr:row>15</xdr:row>
      <xdr:rowOff>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BDCB2AC2-65AA-40C7-828F-2187E6BA4561}"/>
            </a:ext>
          </a:extLst>
        </xdr:cNvPr>
        <xdr:cNvSpPr txBox="1"/>
      </xdr:nvSpPr>
      <xdr:spPr>
        <a:xfrm>
          <a:off x="4567115" y="1758462"/>
          <a:ext cx="3028462" cy="117230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Um den</a:t>
          </a:r>
          <a:r>
            <a:rPr lang="de-DE" sz="1100" baseline="0"/>
            <a:t> MwSt-Anteil zu berechnen, muss lediglich der </a:t>
          </a:r>
          <a:r>
            <a:rPr lang="de-DE" sz="1100" b="1" baseline="0"/>
            <a:t>Nettowert </a:t>
          </a:r>
          <a:r>
            <a:rPr lang="de-DE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 </a:t>
          </a:r>
          <a:r>
            <a:rPr lang="de-DE" sz="1100" b="1" baseline="0"/>
            <a:t>Prozentsatz </a:t>
          </a:r>
          <a:r>
            <a:rPr lang="de-DE" sz="1100" baseline="0"/>
            <a:t>(MwSt) ausmultipliziert werden.</a:t>
          </a:r>
        </a:p>
        <a:p>
          <a:r>
            <a:rPr lang="de-DE" sz="1100" baseline="0"/>
            <a:t>Der Bruttowert berechnet sich aus der Summe von </a:t>
          </a:r>
          <a:r>
            <a:rPr lang="de-DE" sz="1100" b="1" baseline="0"/>
            <a:t>Nettowert + MwSt-Anteil</a:t>
          </a:r>
          <a:r>
            <a:rPr lang="de-DE" sz="1100" baseline="0"/>
            <a:t>.</a:t>
          </a:r>
          <a:endParaRPr lang="de-DE" sz="1100"/>
        </a:p>
      </xdr:txBody>
    </xdr:sp>
    <xdr:clientData/>
  </xdr:twoCellAnchor>
  <xdr:twoCellAnchor>
    <xdr:from>
      <xdr:col>5</xdr:col>
      <xdr:colOff>1</xdr:colOff>
      <xdr:row>17</xdr:row>
      <xdr:rowOff>1</xdr:rowOff>
    </xdr:from>
    <xdr:to>
      <xdr:col>9</xdr:col>
      <xdr:colOff>1</xdr:colOff>
      <xdr:row>23</xdr:row>
      <xdr:rowOff>1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87C82AA-BD90-4BDA-B450-A2E6C9C17C2D}"/>
            </a:ext>
          </a:extLst>
        </xdr:cNvPr>
        <xdr:cNvSpPr txBox="1"/>
      </xdr:nvSpPr>
      <xdr:spPr>
        <a:xfrm>
          <a:off x="4567116" y="3321539"/>
          <a:ext cx="3028462" cy="117230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Wenn Sie den Nettowert mit dem</a:t>
          </a:r>
          <a:r>
            <a:rPr lang="de-DE" sz="1100" baseline="0"/>
            <a:t> Prozentsatz ausmultiplizieren, erhalten Sie den Wert des Anteils. Hierzu müssen Sie nun noch den Nettowert addieren. Am besten machen Sie das vor der Multiplikation: Addieren Sie 1 (also 100%) zum Prozentwert und multiplizieren Sie dann! </a:t>
          </a:r>
          <a:endParaRPr lang="de-DE" sz="1100"/>
        </a:p>
      </xdr:txBody>
    </xdr:sp>
    <xdr:clientData/>
  </xdr:twoCellAnchor>
  <xdr:twoCellAnchor>
    <xdr:from>
      <xdr:col>0</xdr:col>
      <xdr:colOff>0</xdr:colOff>
      <xdr:row>33</xdr:row>
      <xdr:rowOff>1</xdr:rowOff>
    </xdr:from>
    <xdr:to>
      <xdr:col>9</xdr:col>
      <xdr:colOff>0</xdr:colOff>
      <xdr:row>41</xdr:row>
      <xdr:rowOff>0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0D63C033-77EF-4B68-920E-EF436A14E97E}"/>
            </a:ext>
          </a:extLst>
        </xdr:cNvPr>
        <xdr:cNvSpPr txBox="1"/>
      </xdr:nvSpPr>
      <xdr:spPr>
        <a:xfrm>
          <a:off x="0" y="6447693"/>
          <a:ext cx="7595577" cy="15630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Bei allen Beispielen</a:t>
          </a:r>
          <a:r>
            <a:rPr lang="de-DE" sz="1100" baseline="0"/>
            <a:t> dieser Übung rechnen wir mit dem Prozentwerten 19% oder 7%, also mit der als Prozent formatierten Zahl. 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Ich persönlich bevorzuge bei der Prozentrechnung das Zahlenformat %, da es den Rechenweg verkürzt-</a:t>
          </a:r>
          <a:r>
            <a:rPr lang="de-DE" sz="1100" baseline="0"/>
            <a:t>Selbstverständlich gibt es bei Excel aber auch Alternativen dazu:</a:t>
          </a:r>
        </a:p>
        <a:p>
          <a:endParaRPr lang="de-DE" sz="1100" baseline="0"/>
        </a:p>
        <a:p>
          <a:r>
            <a:rPr lang="de-DE" sz="1100" baseline="0"/>
            <a:t>19/100 = 19%</a:t>
          </a:r>
        </a:p>
        <a:p>
          <a:r>
            <a:rPr lang="de-DE" sz="1100" baseline="0"/>
            <a:t>Beachten Sie dabei bitte, dass die Konstante 19 auch durch einen Zellbezug abgebildet werden kann.</a:t>
          </a:r>
        </a:p>
        <a:p>
          <a:endParaRPr lang="de-DE" sz="1100" baseline="0"/>
        </a:p>
        <a:p>
          <a:r>
            <a:rPr lang="de-DE" sz="1100" baseline="0"/>
            <a:t>0,19 = 19%</a:t>
          </a:r>
        </a:p>
        <a:p>
          <a:endParaRPr lang="de-DE" sz="1100" baseline="0"/>
        </a:p>
        <a:p>
          <a:br>
            <a:rPr lang="de-DE" sz="1100" baseline="0"/>
          </a:br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8</xdr:row>
      <xdr:rowOff>0</xdr:rowOff>
    </xdr:from>
    <xdr:to>
      <xdr:col>9</xdr:col>
      <xdr:colOff>0</xdr:colOff>
      <xdr:row>14</xdr:row>
      <xdr:rowOff>1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B0C66611-1FDC-4BA1-8EA4-51E4455FC9DB}"/>
            </a:ext>
          </a:extLst>
        </xdr:cNvPr>
        <xdr:cNvSpPr txBox="1"/>
      </xdr:nvSpPr>
      <xdr:spPr>
        <a:xfrm>
          <a:off x="4191000" y="1524000"/>
          <a:ext cx="3048000" cy="114300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Hier wird es etwas kniffliger. Zuerst berechnen wir</a:t>
          </a:r>
          <a:r>
            <a:rPr lang="de-DE" sz="1100" baseline="0"/>
            <a:t> den </a:t>
          </a:r>
          <a:r>
            <a:rPr lang="de-DE" sz="1100" b="0" baseline="0"/>
            <a:t>Nettowert</a:t>
          </a:r>
          <a:r>
            <a:rPr lang="de-DE" sz="1100" baseline="0"/>
            <a:t> in Gegengrichtung, also mit einer Division </a:t>
          </a:r>
          <a:r>
            <a:rPr lang="de-DE" sz="1100" b="1" baseline="0"/>
            <a:t>Bruttowert / (Prozentsatz + 1)</a:t>
          </a:r>
          <a:r>
            <a:rPr lang="de-DE" sz="1100" baseline="0"/>
            <a:t>. Dann berechnen wir den MwSt-Anteil wie im Einstieg, also mit der Multiplikation aus dem errechneten </a:t>
          </a:r>
          <a:r>
            <a:rPr lang="de-DE" sz="1100" b="1" baseline="0"/>
            <a:t>Nettowert * MwSt</a:t>
          </a:r>
          <a:r>
            <a:rPr lang="de-DE" sz="1100" baseline="0"/>
            <a:t>.</a:t>
          </a:r>
          <a:endParaRPr lang="de-DE" sz="1100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5D28FD7A-F320-4F68-93A3-8C84CD0F59A8}"/>
            </a:ext>
          </a:extLst>
        </xdr:cNvPr>
        <xdr:cNvSpPr txBox="1"/>
      </xdr:nvSpPr>
      <xdr:spPr>
        <a:xfrm>
          <a:off x="4191000" y="0"/>
          <a:ext cx="3048000" cy="1143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Wir berechnen wir</a:t>
          </a:r>
          <a:r>
            <a:rPr lang="de-DE" sz="1100" baseline="0"/>
            <a:t> den </a:t>
          </a:r>
          <a:r>
            <a:rPr lang="de-DE" sz="1100" b="0" baseline="0"/>
            <a:t>Nettowert</a:t>
          </a:r>
          <a:r>
            <a:rPr lang="de-DE" sz="1100" baseline="0"/>
            <a:t> in Gegengrichtung zum Prozentwert, also mit einer Division </a:t>
          </a:r>
          <a:r>
            <a:rPr lang="de-DE" sz="1100" b="1" baseline="0"/>
            <a:t>Bruttowert / (Prozentsatz + 1)</a:t>
          </a:r>
          <a:r>
            <a:rPr lang="de-DE" sz="1100" baseline="0"/>
            <a:t>.</a:t>
          </a:r>
        </a:p>
      </xdr:txBody>
    </xdr:sp>
    <xdr:clientData/>
  </xdr:twoCellAnchor>
  <xdr:twoCellAnchor>
    <xdr:from>
      <xdr:col>5</xdr:col>
      <xdr:colOff>0</xdr:colOff>
      <xdr:row>16</xdr:row>
      <xdr:rowOff>1</xdr:rowOff>
    </xdr:from>
    <xdr:to>
      <xdr:col>9</xdr:col>
      <xdr:colOff>0</xdr:colOff>
      <xdr:row>22</xdr:row>
      <xdr:rowOff>1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34D3B008-A623-4A33-8D39-A7BA45400AFE}"/>
            </a:ext>
          </a:extLst>
        </xdr:cNvPr>
        <xdr:cNvSpPr txBox="1"/>
      </xdr:nvSpPr>
      <xdr:spPr>
        <a:xfrm>
          <a:off x="4191000" y="3048001"/>
          <a:ext cx="3048000" cy="1143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Auch</a:t>
          </a:r>
          <a:r>
            <a:rPr lang="de-DE" sz="1100" baseline="0"/>
            <a:t> h</a:t>
          </a:r>
          <a:r>
            <a:rPr lang="de-DE" sz="1100"/>
            <a:t>ier wird es</a:t>
          </a:r>
          <a:r>
            <a:rPr lang="de-DE" sz="1100" baseline="0"/>
            <a:t> etwas kompliziert:</a:t>
          </a:r>
          <a:r>
            <a:rPr lang="de-DE" sz="1100"/>
            <a:t> Wir multiplizieren den</a:t>
          </a:r>
          <a:r>
            <a:rPr lang="de-DE" sz="1100" baseline="0"/>
            <a:t> Nettowert mit dem Prozentsatz</a:t>
          </a:r>
          <a:r>
            <a:rPr lang="de-DE" sz="1100"/>
            <a:t> aus.</a:t>
          </a:r>
          <a:r>
            <a:rPr lang="de-DE" sz="1100" baseline="0"/>
            <a:t> Berechnet wird also </a:t>
          </a:r>
          <a:r>
            <a:rPr lang="de-DE" sz="1100" b="1"/>
            <a:t>Bruttowert / (Prozentsatz+1) * Prozentsatz</a:t>
          </a:r>
          <a:r>
            <a:rPr lang="de-DE" sz="1100" b="0"/>
            <a:t>.</a:t>
          </a:r>
        </a:p>
        <a:p>
          <a:r>
            <a:rPr lang="de-DE" sz="1100" b="0"/>
            <a:t>Achtung:</a:t>
          </a:r>
          <a:r>
            <a:rPr lang="de-DE" sz="1100" b="0" baseline="0"/>
            <a:t> Hier muss die beiden Prozentsätze mit $-Zeichen (Taste F4) absolut gesetzt werden. </a:t>
          </a:r>
          <a:endParaRPr lang="de-DE" sz="1100" b="1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FC06A3CF-DCFC-4249-827D-4B801DC70F19}"/>
            </a:ext>
          </a:extLst>
        </xdr:cNvPr>
        <xdr:cNvSpPr txBox="1"/>
      </xdr:nvSpPr>
      <xdr:spPr>
        <a:xfrm>
          <a:off x="4191000" y="0"/>
          <a:ext cx="3048000" cy="1143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Ein neuer Ansatz:</a:t>
          </a:r>
          <a:r>
            <a:rPr lang="de-DE" sz="1100" baseline="0"/>
            <a:t> Wir multiplizieren nicht mit dem Rabatt, sondern müssen vom Preis (100%) den Rabatt erst abziehen! Das führt zu der Rechnung </a:t>
          </a:r>
          <a:r>
            <a:rPr lang="de-DE" sz="1100" b="1" baseline="0"/>
            <a:t>Preis * (1-Rabatt)</a:t>
          </a:r>
          <a:r>
            <a:rPr lang="de-DE" sz="1100" baseline="0"/>
            <a:t>.</a:t>
          </a:r>
          <a:endParaRPr lang="de-DE" sz="1100"/>
        </a:p>
      </xdr:txBody>
    </xdr:sp>
    <xdr:clientData/>
  </xdr:twoCellAnchor>
  <xdr:twoCellAnchor>
    <xdr:from>
      <xdr:col>5</xdr:col>
      <xdr:colOff>0</xdr:colOff>
      <xdr:row>7</xdr:row>
      <xdr:rowOff>190498</xdr:rowOff>
    </xdr:from>
    <xdr:to>
      <xdr:col>9</xdr:col>
      <xdr:colOff>0</xdr:colOff>
      <xdr:row>13</xdr:row>
      <xdr:rowOff>190499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EDB5E1E7-64B5-4D1C-927F-6E008B67100F}"/>
            </a:ext>
          </a:extLst>
        </xdr:cNvPr>
        <xdr:cNvSpPr txBox="1"/>
      </xdr:nvSpPr>
      <xdr:spPr>
        <a:xfrm>
          <a:off x="4191000" y="1523998"/>
          <a:ext cx="3048000" cy="114300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Wir folgen dem Beispiel</a:t>
          </a:r>
          <a:r>
            <a:rPr lang="de-DE" sz="1100" baseline="0"/>
            <a:t> aus Übung 1 und rechnen erneut </a:t>
          </a:r>
          <a:r>
            <a:rPr lang="de-DE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Preis * (1-Rabatt)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</a:t>
          </a: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</a:t>
          </a:r>
          <a:r>
            <a:rPr lang="de-DE" sz="1100" baseline="0"/>
            <a:t>ber </a:t>
          </a:r>
          <a:r>
            <a:rPr lang="de-DE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Achtung:</a:t>
          </a:r>
          <a:r>
            <a:rPr lang="de-DE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Hier muss der Prozentsatz mit $-Zeichen (Taste F4) absolut gesetzt werden. </a:t>
          </a:r>
          <a:endParaRPr lang="de-DE" sz="1100" baseline="0"/>
        </a:p>
      </xdr:txBody>
    </xdr:sp>
    <xdr:clientData/>
  </xdr:twoCellAnchor>
  <xdr:twoCellAnchor>
    <xdr:from>
      <xdr:col>5</xdr:col>
      <xdr:colOff>0</xdr:colOff>
      <xdr:row>16</xdr:row>
      <xdr:rowOff>0</xdr:rowOff>
    </xdr:from>
    <xdr:to>
      <xdr:col>9</xdr:col>
      <xdr:colOff>0</xdr:colOff>
      <xdr:row>22</xdr:row>
      <xdr:rowOff>0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1B9622EF-433D-4831-89CB-1B26AB6F1192}"/>
            </a:ext>
          </a:extLst>
        </xdr:cNvPr>
        <xdr:cNvSpPr txBox="1"/>
      </xdr:nvSpPr>
      <xdr:spPr>
        <a:xfrm>
          <a:off x="4191000" y="3048000"/>
          <a:ext cx="3048000" cy="1143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Dieses Beispiel erinnert wieder an die Mehrwertsteuer.</a:t>
          </a:r>
          <a:r>
            <a:rPr lang="de-DE" sz="1100" baseline="0"/>
            <a:t> Erst multiplizieren wir Rabatt EUR mit </a:t>
          </a:r>
          <a:r>
            <a:rPr lang="de-DE" sz="1100" b="1" baseline="0"/>
            <a:t>Preis * Rabatt</a:t>
          </a:r>
          <a:r>
            <a:rPr lang="de-DE" sz="1100" baseline="0"/>
            <a:t> </a:t>
          </a:r>
          <a:r>
            <a:rPr lang="de-DE" sz="1100"/>
            <a:t>aus.</a:t>
          </a:r>
          <a:r>
            <a:rPr lang="de-DE" sz="1100" baseline="0"/>
            <a:t> Der Endpreis ist hier das Ergebnis der Subtraktion </a:t>
          </a:r>
          <a:r>
            <a:rPr lang="de-DE" sz="1100" b="0" baseline="0"/>
            <a:t>aus</a:t>
          </a:r>
          <a:r>
            <a:rPr lang="de-DE" sz="1100" b="1" baseline="0"/>
            <a:t> Preis - Rabatt EUR</a:t>
          </a:r>
          <a:r>
            <a:rPr lang="de-DE" sz="1100" baseline="0"/>
            <a:t>.</a:t>
          </a:r>
          <a:endParaRPr lang="de-DE" sz="1100" b="1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1</xdr:rowOff>
    </xdr:from>
    <xdr:to>
      <xdr:col>9</xdr:col>
      <xdr:colOff>1</xdr:colOff>
      <xdr:row>5</xdr:row>
      <xdr:rowOff>1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4ABEFF66-5893-45DC-AA4D-3CDAC3CB528B}"/>
            </a:ext>
          </a:extLst>
        </xdr:cNvPr>
        <xdr:cNvSpPr txBox="1"/>
      </xdr:nvSpPr>
      <xdr:spPr>
        <a:xfrm>
          <a:off x="4572000" y="1"/>
          <a:ext cx="3048001" cy="952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Um den Anteil am Gesamtwert zu ermitteln, dividieren</a:t>
          </a:r>
          <a:r>
            <a:rPr lang="de-DE" sz="1100" baseline="0"/>
            <a:t> Sie den Anteil durch den Gesamtwert. Hier heißt das </a:t>
          </a:r>
          <a:r>
            <a:rPr lang="de-DE" sz="1100" b="1" baseline="0"/>
            <a:t>Nord / Umsatz</a:t>
          </a:r>
          <a:r>
            <a:rPr lang="de-DE" sz="1100" baseline="0"/>
            <a:t>.</a:t>
          </a:r>
        </a:p>
        <a:p>
          <a:r>
            <a:rPr lang="de-DE" sz="1100" baseline="0"/>
            <a:t>Das Ergebnis noch schnell ins Prozentformat gebracht, fertig!</a:t>
          </a:r>
          <a:endParaRPr lang="de-DE" sz="1100"/>
        </a:p>
      </xdr:txBody>
    </xdr:sp>
    <xdr:clientData/>
  </xdr:twoCellAnchor>
  <xdr:twoCellAnchor>
    <xdr:from>
      <xdr:col>5</xdr:col>
      <xdr:colOff>0</xdr:colOff>
      <xdr:row>6</xdr:row>
      <xdr:rowOff>190499</xdr:rowOff>
    </xdr:from>
    <xdr:to>
      <xdr:col>9</xdr:col>
      <xdr:colOff>0</xdr:colOff>
      <xdr:row>12</xdr:row>
      <xdr:rowOff>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228B7222-5DFD-484B-8A43-7CDB2B42A4AA}"/>
            </a:ext>
          </a:extLst>
        </xdr:cNvPr>
        <xdr:cNvSpPr txBox="1"/>
      </xdr:nvSpPr>
      <xdr:spPr>
        <a:xfrm>
          <a:off x="5194300" y="1333499"/>
          <a:ext cx="3302000" cy="95250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Hier fehlt etwas, nämlich</a:t>
          </a:r>
          <a:r>
            <a:rPr lang="de-DE" sz="1100" baseline="0"/>
            <a:t> der Gesamtwert. Denn,  siehe oben, ohne Gesamtwert keine Quote. </a:t>
          </a:r>
          <a:r>
            <a:rPr lang="de-DE" sz="1100" b="0" baseline="0"/>
            <a:t>Wir müssen also die </a:t>
          </a:r>
          <a:r>
            <a:rPr lang="de-DE" sz="1100" b="1" baseline="0"/>
            <a:t>Anzahl der weiblichen Mitarbeiterinnen durch die Summe aller Mitarbeiterinnen</a:t>
          </a:r>
          <a:r>
            <a:rPr lang="de-DE" sz="1100" b="0" baseline="0"/>
            <a:t> teilen.</a:t>
          </a:r>
          <a:endParaRPr lang="de-DE" sz="1100" b="0"/>
        </a:p>
      </xdr:txBody>
    </xdr:sp>
    <xdr:clientData/>
  </xdr:twoCellAnchor>
  <xdr:twoCellAnchor>
    <xdr:from>
      <xdr:col>5</xdr:col>
      <xdr:colOff>0</xdr:colOff>
      <xdr:row>13</xdr:row>
      <xdr:rowOff>190499</xdr:rowOff>
    </xdr:from>
    <xdr:to>
      <xdr:col>9</xdr:col>
      <xdr:colOff>0</xdr:colOff>
      <xdr:row>19</xdr:row>
      <xdr:rowOff>0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64672F7E-D521-43F9-802F-56A733FACDD4}"/>
            </a:ext>
          </a:extLst>
        </xdr:cNvPr>
        <xdr:cNvSpPr txBox="1"/>
      </xdr:nvSpPr>
      <xdr:spPr>
        <a:xfrm>
          <a:off x="5194300" y="2666999"/>
          <a:ext cx="3302000" cy="95250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Das</a:t>
          </a:r>
          <a:r>
            <a:rPr lang="de-DE" sz="1100" baseline="0"/>
            <a:t> ist lediglich eine Variante der ersten Aufgabe. Wir rechnen </a:t>
          </a:r>
          <a:r>
            <a:rPr lang="de-DE" sz="1100" b="1" baseline="0"/>
            <a:t>Eigenkapital / Gesamtkapital </a:t>
          </a:r>
          <a:r>
            <a:rPr lang="de-DE" sz="1100" baseline="0"/>
            <a:t>und bringen das Ergebnis wieder ins Prozentformat.</a:t>
          </a:r>
          <a:endParaRPr lang="de-DE" sz="1100"/>
        </a:p>
      </xdr:txBody>
    </xdr:sp>
    <xdr:clientData/>
  </xdr:twoCellAnchor>
  <xdr:twoCellAnchor>
    <xdr:from>
      <xdr:col>5</xdr:col>
      <xdr:colOff>0</xdr:colOff>
      <xdr:row>21</xdr:row>
      <xdr:rowOff>1</xdr:rowOff>
    </xdr:from>
    <xdr:to>
      <xdr:col>9</xdr:col>
      <xdr:colOff>0</xdr:colOff>
      <xdr:row>26</xdr:row>
      <xdr:rowOff>0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0F465ADF-07C5-4994-94ED-4BA59156FF2E}"/>
            </a:ext>
          </a:extLst>
        </xdr:cNvPr>
        <xdr:cNvSpPr txBox="1"/>
      </xdr:nvSpPr>
      <xdr:spPr>
        <a:xfrm>
          <a:off x="5194300" y="4000501"/>
          <a:ext cx="3302000" cy="9524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Auch diese Aufgabe erinnert an die Berechnung der Mehrwertsteuer!</a:t>
          </a:r>
          <a:r>
            <a:rPr lang="de-DE" sz="1100" baseline="0"/>
            <a:t> Wir rechnen </a:t>
          </a:r>
          <a:r>
            <a:rPr lang="de-DE" sz="1100" b="1" baseline="0"/>
            <a:t>MitarbeiterInnen gesamt * Anteil % weiblich</a:t>
          </a:r>
          <a:r>
            <a:rPr lang="de-DE" sz="1100" baseline="0"/>
            <a:t>. Fertig!</a:t>
          </a:r>
          <a:endParaRPr lang="de-DE" sz="1100"/>
        </a:p>
      </xdr:txBody>
    </xdr:sp>
    <xdr:clientData/>
  </xdr:twoCellAnchor>
  <xdr:twoCellAnchor>
    <xdr:from>
      <xdr:col>5</xdr:col>
      <xdr:colOff>0</xdr:colOff>
      <xdr:row>28</xdr:row>
      <xdr:rowOff>1</xdr:rowOff>
    </xdr:from>
    <xdr:to>
      <xdr:col>9</xdr:col>
      <xdr:colOff>0</xdr:colOff>
      <xdr:row>33</xdr:row>
      <xdr:rowOff>1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AB28FC39-E8EA-405B-85F8-F25B5FF46074}"/>
            </a:ext>
          </a:extLst>
        </xdr:cNvPr>
        <xdr:cNvSpPr txBox="1"/>
      </xdr:nvSpPr>
      <xdr:spPr>
        <a:xfrm>
          <a:off x="5194300" y="5410201"/>
          <a:ext cx="3302000" cy="952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Nun,</a:t>
          </a:r>
          <a:r>
            <a:rPr lang="de-DE" sz="1100" baseline="0"/>
            <a:t> diese Quote muss man nicht kennen. Hier  die Lösung: Berechnen Sie in diesem Fall</a:t>
          </a:r>
          <a:br>
            <a:rPr lang="de-DE" sz="1100" baseline="0"/>
          </a:br>
          <a:r>
            <a:rPr lang="de-DE" sz="1100" b="1" baseline="0"/>
            <a:t>Anzahl Unfälle / Arbeitstage * 100%</a:t>
          </a:r>
          <a:r>
            <a:rPr lang="de-DE" sz="1100" baseline="0"/>
            <a:t>.</a:t>
          </a:r>
        </a:p>
        <a:p>
          <a:r>
            <a:rPr lang="de-DE" sz="1100" baseline="0"/>
            <a:t>Ich setze die Division gerne in Klammern, um Pakete besser lesen zu können. </a:t>
          </a:r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B41CF4-3566-4A79-A9ED-713CE1E08A07}">
  <dimension ref="A1:H47"/>
  <sheetViews>
    <sheetView tabSelected="1" workbookViewId="0">
      <selection activeCell="C20" sqref="C20"/>
    </sheetView>
  </sheetViews>
  <sheetFormatPr baseColWidth="10" defaultColWidth="11.5" defaultRowHeight="15" outlineLevelRow="1" x14ac:dyDescent="0.2"/>
  <cols>
    <col min="1" max="4" width="12.83203125" customWidth="1"/>
  </cols>
  <sheetData>
    <row r="1" spans="1:8" ht="26.25" customHeight="1" x14ac:dyDescent="0.2">
      <c r="A1" s="35" t="s">
        <v>0</v>
      </c>
      <c r="B1" s="35"/>
      <c r="C1" s="35"/>
      <c r="D1" s="35"/>
    </row>
    <row r="2" spans="1:8" x14ac:dyDescent="0.2">
      <c r="A2" s="1"/>
    </row>
    <row r="3" spans="1:8" x14ac:dyDescent="0.2">
      <c r="A3" s="2" t="s">
        <v>1</v>
      </c>
    </row>
    <row r="4" spans="1:8" hidden="1" outlineLevel="1" x14ac:dyDescent="0.2">
      <c r="A4" s="1"/>
    </row>
    <row r="5" spans="1:8" hidden="1" outlineLevel="1" x14ac:dyDescent="0.2">
      <c r="A5" s="37" t="s">
        <v>3</v>
      </c>
      <c r="B5" s="37"/>
    </row>
    <row r="6" spans="1:8" hidden="1" outlineLevel="1" x14ac:dyDescent="0.2">
      <c r="A6" t="s">
        <v>52</v>
      </c>
    </row>
    <row r="7" spans="1:8" hidden="1" outlineLevel="1" x14ac:dyDescent="0.2"/>
    <row r="8" spans="1:8" hidden="1" outlineLevel="1" x14ac:dyDescent="0.2">
      <c r="A8" s="37" t="s">
        <v>2</v>
      </c>
      <c r="B8" s="37"/>
    </row>
    <row r="9" spans="1:8" hidden="1" outlineLevel="1" x14ac:dyDescent="0.2">
      <c r="A9" s="24">
        <v>0.19</v>
      </c>
      <c r="B9" s="25" t="s">
        <v>4</v>
      </c>
    </row>
    <row r="10" spans="1:8" hidden="1" outlineLevel="1" x14ac:dyDescent="0.2">
      <c r="A10" s="26">
        <f>A9</f>
        <v>0.19</v>
      </c>
      <c r="B10" s="25" t="s">
        <v>5</v>
      </c>
    </row>
    <row r="11" spans="1:8" hidden="1" outlineLevel="1" x14ac:dyDescent="0.2">
      <c r="A11" t="s">
        <v>53</v>
      </c>
    </row>
    <row r="12" spans="1:8" hidden="1" outlineLevel="1" x14ac:dyDescent="0.2"/>
    <row r="13" spans="1:8" hidden="1" outlineLevel="1" x14ac:dyDescent="0.2">
      <c r="A13" t="s">
        <v>54</v>
      </c>
    </row>
    <row r="14" spans="1:8" hidden="1" outlineLevel="1" x14ac:dyDescent="0.2"/>
    <row r="15" spans="1:8" hidden="1" outlineLevel="1" x14ac:dyDescent="0.2">
      <c r="A15" s="27"/>
      <c r="B15" s="27"/>
      <c r="C15" s="27"/>
      <c r="D15" s="27"/>
      <c r="E15" s="27"/>
      <c r="F15" s="27"/>
      <c r="G15" s="27"/>
      <c r="H15" s="27"/>
    </row>
    <row r="16" spans="1:8" collapsed="1" x14ac:dyDescent="0.2"/>
    <row r="18" spans="1:4" x14ac:dyDescent="0.2">
      <c r="A18" s="36" t="s">
        <v>6</v>
      </c>
      <c r="B18" s="36"/>
      <c r="C18" s="36"/>
    </row>
    <row r="19" spans="1:4" x14ac:dyDescent="0.2">
      <c r="A19" s="4"/>
      <c r="B19" s="4" t="s">
        <v>24</v>
      </c>
      <c r="C19" s="4" t="s">
        <v>50</v>
      </c>
    </row>
    <row r="20" spans="1:4" x14ac:dyDescent="0.2">
      <c r="A20" t="s">
        <v>44</v>
      </c>
      <c r="B20" s="28">
        <v>580440</v>
      </c>
      <c r="C20" s="27"/>
    </row>
    <row r="21" spans="1:4" x14ac:dyDescent="0.2">
      <c r="A21" t="s">
        <v>45</v>
      </c>
      <c r="B21" s="28">
        <v>892148</v>
      </c>
      <c r="C21" s="27"/>
    </row>
    <row r="22" spans="1:4" x14ac:dyDescent="0.2">
      <c r="A22" t="s">
        <v>46</v>
      </c>
      <c r="B22" s="28">
        <v>250336</v>
      </c>
      <c r="C22" s="27"/>
    </row>
    <row r="23" spans="1:4" x14ac:dyDescent="0.2">
      <c r="A23" t="s">
        <v>47</v>
      </c>
      <c r="B23" s="28">
        <v>159854</v>
      </c>
      <c r="C23" s="27"/>
    </row>
    <row r="24" spans="1:4" ht="16" thickBot="1" x14ac:dyDescent="0.25">
      <c r="A24" s="11" t="s">
        <v>49</v>
      </c>
      <c r="B24" s="12"/>
      <c r="C24" s="12"/>
    </row>
    <row r="25" spans="1:4" ht="16" thickTop="1" x14ac:dyDescent="0.2"/>
    <row r="27" spans="1:4" x14ac:dyDescent="0.2">
      <c r="A27" s="36" t="s">
        <v>48</v>
      </c>
      <c r="B27" s="36"/>
      <c r="C27" s="36"/>
      <c r="D27" s="36"/>
    </row>
    <row r="28" spans="1:4" x14ac:dyDescent="0.2">
      <c r="A28" s="4" t="s">
        <v>7</v>
      </c>
      <c r="B28" s="4" t="s">
        <v>8</v>
      </c>
      <c r="C28" s="4" t="s">
        <v>9</v>
      </c>
      <c r="D28" s="4" t="s">
        <v>10</v>
      </c>
    </row>
    <row r="29" spans="1:4" x14ac:dyDescent="0.2">
      <c r="A29" s="28">
        <v>100</v>
      </c>
      <c r="B29" s="3">
        <v>0.19</v>
      </c>
      <c r="C29" s="27"/>
      <c r="D29" s="27"/>
    </row>
    <row r="30" spans="1:4" x14ac:dyDescent="0.2">
      <c r="A30" s="28">
        <v>125</v>
      </c>
      <c r="B30" s="3">
        <v>0.19</v>
      </c>
      <c r="C30" s="27"/>
      <c r="D30" s="27"/>
    </row>
    <row r="31" spans="1:4" x14ac:dyDescent="0.2">
      <c r="A31" s="28">
        <v>2.35</v>
      </c>
      <c r="B31" s="3">
        <v>0.19</v>
      </c>
      <c r="C31" s="27"/>
      <c r="D31" s="27"/>
    </row>
    <row r="32" spans="1:4" x14ac:dyDescent="0.2">
      <c r="A32" s="28">
        <v>589.78</v>
      </c>
      <c r="B32" s="3">
        <v>7.0000000000000007E-2</v>
      </c>
      <c r="C32" s="27"/>
      <c r="D32" s="27"/>
    </row>
    <row r="35" spans="1:3" x14ac:dyDescent="0.2">
      <c r="A35" s="36" t="s">
        <v>11</v>
      </c>
      <c r="B35" s="36"/>
      <c r="C35" s="36"/>
    </row>
    <row r="36" spans="1:3" x14ac:dyDescent="0.2">
      <c r="A36" s="4" t="s">
        <v>7</v>
      </c>
      <c r="B36" s="4" t="s">
        <v>8</v>
      </c>
      <c r="C36" s="4" t="s">
        <v>10</v>
      </c>
    </row>
    <row r="37" spans="1:3" x14ac:dyDescent="0.2">
      <c r="A37" s="28">
        <v>100</v>
      </c>
      <c r="B37" s="3">
        <v>0.19</v>
      </c>
      <c r="C37" s="27"/>
    </row>
    <row r="38" spans="1:3" x14ac:dyDescent="0.2">
      <c r="A38" s="28">
        <v>125</v>
      </c>
      <c r="B38" s="3">
        <v>0.19</v>
      </c>
      <c r="C38" s="27"/>
    </row>
    <row r="39" spans="1:3" x14ac:dyDescent="0.2">
      <c r="A39" s="28">
        <v>2.35</v>
      </c>
      <c r="B39" s="3">
        <v>0.19</v>
      </c>
      <c r="C39" s="27"/>
    </row>
    <row r="40" spans="1:3" x14ac:dyDescent="0.2">
      <c r="A40" s="28">
        <v>589.78</v>
      </c>
      <c r="B40" s="3">
        <v>7.0000000000000007E-2</v>
      </c>
      <c r="C40" s="27"/>
    </row>
    <row r="43" spans="1:3" x14ac:dyDescent="0.2">
      <c r="A43" s="36" t="s">
        <v>12</v>
      </c>
      <c r="B43" s="36"/>
    </row>
    <row r="44" spans="1:3" x14ac:dyDescent="0.2">
      <c r="A44" s="4" t="s">
        <v>7</v>
      </c>
      <c r="B44" s="5">
        <v>0.19</v>
      </c>
    </row>
    <row r="45" spans="1:3" x14ac:dyDescent="0.2">
      <c r="A45" s="28">
        <v>100</v>
      </c>
      <c r="B45" s="27"/>
    </row>
    <row r="46" spans="1:3" x14ac:dyDescent="0.2">
      <c r="A46" s="28">
        <v>125</v>
      </c>
      <c r="B46" s="27"/>
    </row>
    <row r="47" spans="1:3" x14ac:dyDescent="0.2">
      <c r="A47" s="28">
        <v>2.35</v>
      </c>
      <c r="B47" s="27"/>
    </row>
  </sheetData>
  <mergeCells count="7">
    <mergeCell ref="A1:D1"/>
    <mergeCell ref="A18:C18"/>
    <mergeCell ref="A8:B8"/>
    <mergeCell ref="A5:B5"/>
    <mergeCell ref="A43:B43"/>
    <mergeCell ref="A27:D27"/>
    <mergeCell ref="A35:C35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6074EF-06EF-49ED-BCB4-F889B4E66AC8}">
  <dimension ref="A1:D21"/>
  <sheetViews>
    <sheetView workbookViewId="0">
      <selection activeCell="C3" sqref="C3"/>
    </sheetView>
  </sheetViews>
  <sheetFormatPr baseColWidth="10" defaultColWidth="11.5" defaultRowHeight="15" x14ac:dyDescent="0.2"/>
  <cols>
    <col min="1" max="4" width="12.83203125" customWidth="1"/>
  </cols>
  <sheetData>
    <row r="1" spans="1:4" x14ac:dyDescent="0.2">
      <c r="A1" s="36" t="s">
        <v>13</v>
      </c>
      <c r="B1" s="36"/>
      <c r="C1" s="36"/>
    </row>
    <row r="2" spans="1:4" x14ac:dyDescent="0.2">
      <c r="A2" s="4" t="s">
        <v>10</v>
      </c>
      <c r="B2" s="4" t="s">
        <v>8</v>
      </c>
      <c r="C2" s="4" t="s">
        <v>7</v>
      </c>
    </row>
    <row r="3" spans="1:4" x14ac:dyDescent="0.2">
      <c r="A3" s="28">
        <v>119</v>
      </c>
      <c r="B3" s="3">
        <v>0.19</v>
      </c>
      <c r="C3" s="27"/>
    </row>
    <row r="4" spans="1:4" x14ac:dyDescent="0.2">
      <c r="A4" s="28">
        <v>148.75</v>
      </c>
      <c r="B4" s="3">
        <v>0.19</v>
      </c>
      <c r="C4" s="27"/>
    </row>
    <row r="5" spans="1:4" x14ac:dyDescent="0.2">
      <c r="A5" s="28">
        <v>2.7965</v>
      </c>
      <c r="B5" s="3">
        <v>0.19</v>
      </c>
      <c r="C5" s="27"/>
    </row>
    <row r="6" spans="1:4" x14ac:dyDescent="0.2">
      <c r="A6" s="28">
        <v>631.06459999999993</v>
      </c>
      <c r="B6" s="3">
        <v>7.0000000000000007E-2</v>
      </c>
      <c r="C6" s="27"/>
    </row>
    <row r="7" spans="1:4" x14ac:dyDescent="0.2">
      <c r="A7" s="28"/>
      <c r="B7" s="3"/>
    </row>
    <row r="9" spans="1:4" x14ac:dyDescent="0.2">
      <c r="A9" s="36" t="s">
        <v>14</v>
      </c>
      <c r="B9" s="36"/>
      <c r="C9" s="36"/>
      <c r="D9" s="36"/>
    </row>
    <row r="10" spans="1:4" x14ac:dyDescent="0.2">
      <c r="A10" s="4" t="s">
        <v>10</v>
      </c>
      <c r="B10" s="4" t="s">
        <v>8</v>
      </c>
      <c r="C10" s="4" t="s">
        <v>15</v>
      </c>
      <c r="D10" s="4" t="s">
        <v>7</v>
      </c>
    </row>
    <row r="11" spans="1:4" x14ac:dyDescent="0.2">
      <c r="A11" s="28">
        <v>119</v>
      </c>
      <c r="B11" s="3">
        <v>0.19</v>
      </c>
      <c r="C11" s="27"/>
      <c r="D11" s="27"/>
    </row>
    <row r="12" spans="1:4" x14ac:dyDescent="0.2">
      <c r="A12" s="28">
        <v>148.75</v>
      </c>
      <c r="B12" s="3">
        <v>0.19</v>
      </c>
      <c r="C12" s="27"/>
      <c r="D12" s="27"/>
    </row>
    <row r="13" spans="1:4" x14ac:dyDescent="0.2">
      <c r="A13" s="28">
        <v>2.7965</v>
      </c>
      <c r="B13" s="3">
        <v>0.19</v>
      </c>
      <c r="C13" s="27"/>
      <c r="D13" s="27"/>
    </row>
    <row r="14" spans="1:4" x14ac:dyDescent="0.2">
      <c r="A14" s="28">
        <v>631.06459999999993</v>
      </c>
      <c r="B14" s="3">
        <v>7.0000000000000007E-2</v>
      </c>
      <c r="C14" s="27"/>
      <c r="D14" s="27"/>
    </row>
    <row r="15" spans="1:4" x14ac:dyDescent="0.2">
      <c r="A15" s="28"/>
      <c r="B15" s="3"/>
    </row>
    <row r="17" spans="1:2" x14ac:dyDescent="0.2">
      <c r="A17" s="36" t="s">
        <v>16</v>
      </c>
      <c r="B17" s="36"/>
    </row>
    <row r="18" spans="1:2" x14ac:dyDescent="0.2">
      <c r="A18" s="4" t="s">
        <v>10</v>
      </c>
      <c r="B18" s="5">
        <v>0.19</v>
      </c>
    </row>
    <row r="19" spans="1:2" x14ac:dyDescent="0.2">
      <c r="A19" s="28">
        <v>119</v>
      </c>
      <c r="B19" s="27"/>
    </row>
    <row r="20" spans="1:2" x14ac:dyDescent="0.2">
      <c r="A20" s="28">
        <v>148.75</v>
      </c>
      <c r="B20" s="27"/>
    </row>
    <row r="21" spans="1:2" x14ac:dyDescent="0.2">
      <c r="A21" s="28">
        <v>2.7965</v>
      </c>
      <c r="B21" s="27"/>
    </row>
  </sheetData>
  <mergeCells count="3">
    <mergeCell ref="A9:D9"/>
    <mergeCell ref="A1:C1"/>
    <mergeCell ref="A17:B17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A6E195-0AC2-4E50-97C8-021D15E4195E}">
  <dimension ref="A1:D23"/>
  <sheetViews>
    <sheetView workbookViewId="0">
      <selection activeCell="C3" sqref="C3"/>
    </sheetView>
  </sheetViews>
  <sheetFormatPr baseColWidth="10" defaultColWidth="11.5" defaultRowHeight="15" x14ac:dyDescent="0.2"/>
  <cols>
    <col min="1" max="4" width="12.83203125" customWidth="1"/>
  </cols>
  <sheetData>
    <row r="1" spans="1:3" x14ac:dyDescent="0.2">
      <c r="A1" s="36" t="s">
        <v>17</v>
      </c>
      <c r="B1" s="36"/>
      <c r="C1" s="36"/>
    </row>
    <row r="2" spans="1:3" x14ac:dyDescent="0.2">
      <c r="A2" s="4" t="s">
        <v>18</v>
      </c>
      <c r="B2" s="4" t="s">
        <v>19</v>
      </c>
      <c r="C2" s="4" t="s">
        <v>20</v>
      </c>
    </row>
    <row r="3" spans="1:3" x14ac:dyDescent="0.2">
      <c r="A3" s="28">
        <v>119</v>
      </c>
      <c r="B3" s="3">
        <v>0.05</v>
      </c>
      <c r="C3" s="27"/>
    </row>
    <row r="4" spans="1:3" x14ac:dyDescent="0.2">
      <c r="A4" s="28">
        <v>148.75</v>
      </c>
      <c r="B4" s="3">
        <v>0.03</v>
      </c>
      <c r="C4" s="27"/>
    </row>
    <row r="5" spans="1:3" x14ac:dyDescent="0.2">
      <c r="A5" s="28">
        <v>2.7965</v>
      </c>
      <c r="B5" s="3">
        <v>4.4999999999999998E-2</v>
      </c>
      <c r="C5" s="27"/>
    </row>
    <row r="6" spans="1:3" x14ac:dyDescent="0.2">
      <c r="A6" s="28">
        <v>631.06459999999993</v>
      </c>
      <c r="B6" s="3">
        <v>0.02</v>
      </c>
      <c r="C6" s="27"/>
    </row>
    <row r="7" spans="1:3" x14ac:dyDescent="0.2">
      <c r="A7" s="28"/>
      <c r="B7" s="3"/>
    </row>
    <row r="9" spans="1:3" x14ac:dyDescent="0.2">
      <c r="A9" s="36" t="s">
        <v>21</v>
      </c>
      <c r="B9" s="36"/>
    </row>
    <row r="10" spans="1:3" x14ac:dyDescent="0.2">
      <c r="A10" s="4" t="s">
        <v>18</v>
      </c>
      <c r="B10" s="5">
        <v>0.05</v>
      </c>
    </row>
    <row r="11" spans="1:3" x14ac:dyDescent="0.2">
      <c r="A11" s="28">
        <v>119</v>
      </c>
      <c r="B11" s="27"/>
    </row>
    <row r="12" spans="1:3" x14ac:dyDescent="0.2">
      <c r="A12" s="28">
        <v>148.75</v>
      </c>
      <c r="B12" s="27"/>
    </row>
    <row r="13" spans="1:3" x14ac:dyDescent="0.2">
      <c r="A13" s="28">
        <v>2.7965</v>
      </c>
      <c r="B13" s="27"/>
    </row>
    <row r="14" spans="1:3" x14ac:dyDescent="0.2">
      <c r="A14" s="28">
        <v>631.06459999999993</v>
      </c>
      <c r="B14" s="27"/>
    </row>
    <row r="17" spans="1:4" x14ac:dyDescent="0.2">
      <c r="A17" s="36" t="s">
        <v>14</v>
      </c>
      <c r="B17" s="36"/>
      <c r="C17" s="36"/>
      <c r="D17" s="36"/>
    </row>
    <row r="18" spans="1:4" x14ac:dyDescent="0.2">
      <c r="A18" s="4" t="s">
        <v>18</v>
      </c>
      <c r="B18" s="4" t="s">
        <v>19</v>
      </c>
      <c r="C18" s="4" t="s">
        <v>22</v>
      </c>
      <c r="D18" s="4" t="s">
        <v>20</v>
      </c>
    </row>
    <row r="19" spans="1:4" x14ac:dyDescent="0.2">
      <c r="A19" s="28">
        <v>119</v>
      </c>
      <c r="B19" s="3">
        <v>0.05</v>
      </c>
      <c r="C19" s="27"/>
      <c r="D19" s="27"/>
    </row>
    <row r="20" spans="1:4" x14ac:dyDescent="0.2">
      <c r="A20" s="28">
        <v>148.75</v>
      </c>
      <c r="B20" s="3">
        <v>0.03</v>
      </c>
      <c r="C20" s="27"/>
      <c r="D20" s="27"/>
    </row>
    <row r="21" spans="1:4" x14ac:dyDescent="0.2">
      <c r="A21" s="28">
        <v>2.7965</v>
      </c>
      <c r="B21" s="3">
        <v>4.4999999999999998E-2</v>
      </c>
      <c r="C21" s="27"/>
      <c r="D21" s="27"/>
    </row>
    <row r="22" spans="1:4" x14ac:dyDescent="0.2">
      <c r="A22" s="28">
        <v>631.06459999999993</v>
      </c>
      <c r="B22" s="3">
        <v>0.02</v>
      </c>
      <c r="C22" s="27"/>
      <c r="D22" s="27"/>
    </row>
    <row r="23" spans="1:4" x14ac:dyDescent="0.2">
      <c r="A23" s="28"/>
      <c r="B23" s="3"/>
    </row>
  </sheetData>
  <mergeCells count="3">
    <mergeCell ref="A1:C1"/>
    <mergeCell ref="A17:D17"/>
    <mergeCell ref="A9:B9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79C3E-2ABE-40D8-BEAA-CBAF912D6767}">
  <dimension ref="A1:D29"/>
  <sheetViews>
    <sheetView zoomScaleNormal="100" workbookViewId="0">
      <selection activeCell="C3" sqref="C3"/>
    </sheetView>
  </sheetViews>
  <sheetFormatPr baseColWidth="10" defaultColWidth="11.5" defaultRowHeight="15" x14ac:dyDescent="0.2"/>
  <cols>
    <col min="1" max="4" width="14.33203125" customWidth="1"/>
  </cols>
  <sheetData>
    <row r="1" spans="1:4" x14ac:dyDescent="0.2">
      <c r="A1" s="36" t="s">
        <v>23</v>
      </c>
      <c r="B1" s="36"/>
      <c r="C1" s="36"/>
    </row>
    <row r="2" spans="1:4" x14ac:dyDescent="0.2">
      <c r="A2" s="4" t="s">
        <v>24</v>
      </c>
      <c r="B2" s="4" t="s">
        <v>25</v>
      </c>
      <c r="C2" s="4" t="s">
        <v>26</v>
      </c>
    </row>
    <row r="3" spans="1:4" x14ac:dyDescent="0.2">
      <c r="A3" s="28">
        <v>264197.71999999997</v>
      </c>
      <c r="B3" s="6">
        <v>76011.600000000006</v>
      </c>
      <c r="C3" s="27"/>
    </row>
    <row r="6" spans="1:4" x14ac:dyDescent="0.2">
      <c r="A6" s="36" t="s">
        <v>27</v>
      </c>
      <c r="B6" s="36"/>
      <c r="C6" s="36"/>
      <c r="D6" s="36"/>
    </row>
    <row r="7" spans="1:4" x14ac:dyDescent="0.2">
      <c r="A7" s="4"/>
      <c r="B7" s="4" t="s">
        <v>28</v>
      </c>
      <c r="C7" s="4" t="s">
        <v>29</v>
      </c>
      <c r="D7" s="4" t="s">
        <v>30</v>
      </c>
    </row>
    <row r="8" spans="1:4" x14ac:dyDescent="0.2">
      <c r="A8" s="7" t="s">
        <v>31</v>
      </c>
      <c r="B8" s="29">
        <v>23</v>
      </c>
      <c r="C8" s="29">
        <v>14</v>
      </c>
      <c r="D8" s="29">
        <v>1</v>
      </c>
    </row>
    <row r="9" spans="1:4" x14ac:dyDescent="0.2">
      <c r="A9" s="8" t="s">
        <v>32</v>
      </c>
      <c r="B9" s="30"/>
      <c r="C9" s="30"/>
      <c r="D9" s="30"/>
    </row>
    <row r="10" spans="1:4" x14ac:dyDescent="0.2">
      <c r="A10" s="28"/>
      <c r="B10" s="3"/>
    </row>
    <row r="13" spans="1:4" x14ac:dyDescent="0.2">
      <c r="A13" s="36" t="s">
        <v>33</v>
      </c>
      <c r="B13" s="36"/>
      <c r="C13" s="36"/>
    </row>
    <row r="14" spans="1:4" x14ac:dyDescent="0.2">
      <c r="A14" s="41" t="s">
        <v>34</v>
      </c>
      <c r="B14" s="42"/>
      <c r="C14" s="31">
        <v>1456774</v>
      </c>
    </row>
    <row r="15" spans="1:4" x14ac:dyDescent="0.2">
      <c r="A15" s="41" t="s">
        <v>35</v>
      </c>
      <c r="B15" s="42"/>
      <c r="C15" s="31">
        <v>309557</v>
      </c>
    </row>
    <row r="16" spans="1:4" x14ac:dyDescent="0.2">
      <c r="A16" s="41" t="s">
        <v>33</v>
      </c>
      <c r="B16" s="42"/>
      <c r="C16" s="27"/>
    </row>
    <row r="19" spans="1:3" x14ac:dyDescent="0.2">
      <c r="A19" s="36" t="s">
        <v>36</v>
      </c>
      <c r="B19" s="36"/>
      <c r="C19" s="36"/>
    </row>
    <row r="20" spans="1:3" x14ac:dyDescent="0.2">
      <c r="A20" s="41" t="s">
        <v>37</v>
      </c>
      <c r="B20" s="42"/>
      <c r="C20" s="29">
        <v>175</v>
      </c>
    </row>
    <row r="21" spans="1:3" x14ac:dyDescent="0.2">
      <c r="A21" s="41" t="s">
        <v>38</v>
      </c>
      <c r="B21" s="42"/>
      <c r="C21" s="9">
        <v>0.44</v>
      </c>
    </row>
    <row r="22" spans="1:3" x14ac:dyDescent="0.2">
      <c r="A22" s="41" t="s">
        <v>39</v>
      </c>
      <c r="B22" s="42"/>
      <c r="C22" s="30"/>
    </row>
    <row r="25" spans="1:3" ht="22" x14ac:dyDescent="0.3">
      <c r="A25" s="40" t="s">
        <v>40</v>
      </c>
      <c r="B25" s="40"/>
      <c r="C25" s="40"/>
    </row>
    <row r="26" spans="1:3" x14ac:dyDescent="0.2">
      <c r="A26" s="43" t="s">
        <v>41</v>
      </c>
      <c r="B26" s="43"/>
      <c r="C26" s="43"/>
    </row>
    <row r="27" spans="1:3" x14ac:dyDescent="0.2">
      <c r="A27" s="38" t="s">
        <v>42</v>
      </c>
      <c r="B27" s="39"/>
      <c r="C27" s="29">
        <v>4</v>
      </c>
    </row>
    <row r="28" spans="1:3" x14ac:dyDescent="0.2">
      <c r="A28" s="38" t="s">
        <v>43</v>
      </c>
      <c r="B28" s="39"/>
      <c r="C28" s="10">
        <v>136</v>
      </c>
    </row>
    <row r="29" spans="1:3" x14ac:dyDescent="0.2">
      <c r="A29" s="38" t="s">
        <v>41</v>
      </c>
      <c r="B29" s="39"/>
      <c r="C29" s="30"/>
    </row>
  </sheetData>
  <mergeCells count="15">
    <mergeCell ref="A29:B29"/>
    <mergeCell ref="A25:C25"/>
    <mergeCell ref="A1:C1"/>
    <mergeCell ref="A6:D6"/>
    <mergeCell ref="A13:C13"/>
    <mergeCell ref="A19:C19"/>
    <mergeCell ref="A14:B14"/>
    <mergeCell ref="A15:B15"/>
    <mergeCell ref="A16:B16"/>
    <mergeCell ref="A20:B20"/>
    <mergeCell ref="A21:B21"/>
    <mergeCell ref="A22:B22"/>
    <mergeCell ref="A26:C26"/>
    <mergeCell ref="A27:B27"/>
    <mergeCell ref="A28:B28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81606F-C5BA-4C2D-B7E0-CAF1C14DA7DD}">
  <sheetPr>
    <tabColor rgb="FFC80000"/>
  </sheetPr>
  <dimension ref="A1:D33"/>
  <sheetViews>
    <sheetView zoomScaleNormal="100" workbookViewId="0">
      <selection activeCell="C3" sqref="C3"/>
    </sheetView>
  </sheetViews>
  <sheetFormatPr baseColWidth="10" defaultColWidth="11.5" defaultRowHeight="15" x14ac:dyDescent="0.2"/>
  <cols>
    <col min="1" max="4" width="14.33203125" customWidth="1"/>
  </cols>
  <sheetData>
    <row r="1" spans="1:4" x14ac:dyDescent="0.2">
      <c r="A1" s="44" t="s">
        <v>6</v>
      </c>
      <c r="B1" s="44"/>
      <c r="C1" s="44"/>
    </row>
    <row r="2" spans="1:4" x14ac:dyDescent="0.2">
      <c r="A2" s="14"/>
      <c r="B2" s="14" t="s">
        <v>24</v>
      </c>
      <c r="C2" s="14" t="s">
        <v>50</v>
      </c>
    </row>
    <row r="3" spans="1:4" x14ac:dyDescent="0.2">
      <c r="A3" t="s">
        <v>44</v>
      </c>
      <c r="B3" s="28">
        <v>580440</v>
      </c>
      <c r="C3" s="18">
        <f>B3/$B$7</f>
        <v>0.30828913445982481</v>
      </c>
    </row>
    <row r="4" spans="1:4" x14ac:dyDescent="0.2">
      <c r="A4" t="s">
        <v>45</v>
      </c>
      <c r="B4" s="28">
        <v>892148</v>
      </c>
      <c r="C4" s="18">
        <f t="shared" ref="C4:C6" si="0">B4/$B$7</f>
        <v>0.47384662450910303</v>
      </c>
    </row>
    <row r="5" spans="1:4" x14ac:dyDescent="0.2">
      <c r="A5" t="s">
        <v>46</v>
      </c>
      <c r="B5" s="28">
        <v>250336</v>
      </c>
      <c r="C5" s="18">
        <f t="shared" si="0"/>
        <v>0.13296097574966353</v>
      </c>
    </row>
    <row r="6" spans="1:4" x14ac:dyDescent="0.2">
      <c r="A6" t="s">
        <v>47</v>
      </c>
      <c r="B6" s="28">
        <v>159854</v>
      </c>
      <c r="C6" s="18">
        <f t="shared" si="0"/>
        <v>8.4903265281408638E-2</v>
      </c>
    </row>
    <row r="7" spans="1:4" ht="16" thickBot="1" x14ac:dyDescent="0.25">
      <c r="A7" s="16" t="s">
        <v>49</v>
      </c>
      <c r="B7" s="17">
        <f>SUM(B3:B6)</f>
        <v>1882778</v>
      </c>
      <c r="C7" s="19">
        <f>SUM(C3:C6)</f>
        <v>1</v>
      </c>
    </row>
    <row r="8" spans="1:4" ht="16" thickTop="1" x14ac:dyDescent="0.2"/>
    <row r="10" spans="1:4" x14ac:dyDescent="0.2">
      <c r="A10" s="44" t="s">
        <v>48</v>
      </c>
      <c r="B10" s="44"/>
      <c r="C10" s="44"/>
      <c r="D10" s="44"/>
    </row>
    <row r="11" spans="1:4" x14ac:dyDescent="0.2">
      <c r="A11" s="14" t="s">
        <v>7</v>
      </c>
      <c r="B11" s="14" t="s">
        <v>8</v>
      </c>
      <c r="C11" s="14" t="s">
        <v>9</v>
      </c>
      <c r="D11" s="14" t="s">
        <v>10</v>
      </c>
    </row>
    <row r="12" spans="1:4" x14ac:dyDescent="0.2">
      <c r="A12" s="28">
        <v>100</v>
      </c>
      <c r="B12" s="3">
        <v>0.19</v>
      </c>
      <c r="C12" s="32">
        <f>A12*B12</f>
        <v>19</v>
      </c>
      <c r="D12" s="32">
        <f>A12+C12</f>
        <v>119</v>
      </c>
    </row>
    <row r="13" spans="1:4" x14ac:dyDescent="0.2">
      <c r="A13" s="28">
        <v>125</v>
      </c>
      <c r="B13" s="3">
        <v>0.19</v>
      </c>
      <c r="C13" s="32">
        <f t="shared" ref="C13:C15" si="1">A13*B13</f>
        <v>23.75</v>
      </c>
      <c r="D13" s="32">
        <f t="shared" ref="D13:D15" si="2">A13+C13</f>
        <v>148.75</v>
      </c>
    </row>
    <row r="14" spans="1:4" x14ac:dyDescent="0.2">
      <c r="A14" s="28">
        <v>2.35</v>
      </c>
      <c r="B14" s="3">
        <v>0.19</v>
      </c>
      <c r="C14" s="32">
        <f t="shared" si="1"/>
        <v>0.44650000000000001</v>
      </c>
      <c r="D14" s="32">
        <f t="shared" si="2"/>
        <v>2.7965</v>
      </c>
    </row>
    <row r="15" spans="1:4" x14ac:dyDescent="0.2">
      <c r="A15" s="28">
        <v>589.78</v>
      </c>
      <c r="B15" s="3">
        <v>7.0000000000000007E-2</v>
      </c>
      <c r="C15" s="32">
        <f t="shared" si="1"/>
        <v>41.284600000000005</v>
      </c>
      <c r="D15" s="32">
        <f t="shared" si="2"/>
        <v>631.06459999999993</v>
      </c>
    </row>
    <row r="18" spans="1:3" x14ac:dyDescent="0.2">
      <c r="A18" s="44" t="s">
        <v>11</v>
      </c>
      <c r="B18" s="44"/>
      <c r="C18" s="44"/>
    </row>
    <row r="19" spans="1:3" x14ac:dyDescent="0.2">
      <c r="A19" s="14" t="s">
        <v>7</v>
      </c>
      <c r="B19" s="14" t="s">
        <v>8</v>
      </c>
      <c r="C19" s="14" t="s">
        <v>10</v>
      </c>
    </row>
    <row r="20" spans="1:3" x14ac:dyDescent="0.2">
      <c r="A20" s="28">
        <v>100</v>
      </c>
      <c r="B20" s="3">
        <v>0.19</v>
      </c>
      <c r="C20" s="32">
        <f>A20*(B20+1)</f>
        <v>119</v>
      </c>
    </row>
    <row r="21" spans="1:3" x14ac:dyDescent="0.2">
      <c r="A21" s="28">
        <v>125</v>
      </c>
      <c r="B21" s="3">
        <v>0.19</v>
      </c>
      <c r="C21" s="32">
        <f t="shared" ref="C21:C23" si="3">A21*(B21+1)</f>
        <v>148.75</v>
      </c>
    </row>
    <row r="22" spans="1:3" x14ac:dyDescent="0.2">
      <c r="A22" s="28">
        <v>2.35</v>
      </c>
      <c r="B22" s="3">
        <v>0.19</v>
      </c>
      <c r="C22" s="32">
        <f t="shared" si="3"/>
        <v>2.7965</v>
      </c>
    </row>
    <row r="23" spans="1:3" x14ac:dyDescent="0.2">
      <c r="A23" s="28">
        <v>589.78</v>
      </c>
      <c r="B23" s="3">
        <v>7.0000000000000007E-2</v>
      </c>
      <c r="C23" s="32">
        <f t="shared" si="3"/>
        <v>631.06460000000004</v>
      </c>
    </row>
    <row r="26" spans="1:3" x14ac:dyDescent="0.2">
      <c r="A26" s="44" t="s">
        <v>12</v>
      </c>
      <c r="B26" s="44"/>
    </row>
    <row r="27" spans="1:3" x14ac:dyDescent="0.2">
      <c r="A27" s="14" t="s">
        <v>7</v>
      </c>
      <c r="B27" s="15">
        <v>0.19</v>
      </c>
    </row>
    <row r="28" spans="1:3" x14ac:dyDescent="0.2">
      <c r="A28" s="28">
        <v>100</v>
      </c>
      <c r="B28" s="32">
        <f>A28*$B$27</f>
        <v>19</v>
      </c>
    </row>
    <row r="29" spans="1:3" x14ac:dyDescent="0.2">
      <c r="A29" s="28">
        <v>125</v>
      </c>
      <c r="B29" s="32">
        <f t="shared" ref="B29:B30" si="4">A29*$B$27</f>
        <v>23.75</v>
      </c>
    </row>
    <row r="30" spans="1:3" x14ac:dyDescent="0.2">
      <c r="A30" s="28">
        <v>2.35</v>
      </c>
      <c r="B30" s="32">
        <f t="shared" si="4"/>
        <v>0.44650000000000001</v>
      </c>
    </row>
    <row r="33" spans="1:2" x14ac:dyDescent="0.2">
      <c r="A33" s="44" t="s">
        <v>51</v>
      </c>
      <c r="B33" s="44"/>
    </row>
  </sheetData>
  <mergeCells count="5">
    <mergeCell ref="A1:C1"/>
    <mergeCell ref="A10:D10"/>
    <mergeCell ref="A18:C18"/>
    <mergeCell ref="A26:B26"/>
    <mergeCell ref="A33:B33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EB1AA-C32A-4699-8E0B-955D86A23D44}">
  <sheetPr>
    <tabColor rgb="FFC80000"/>
  </sheetPr>
  <dimension ref="A1:D21"/>
  <sheetViews>
    <sheetView workbookViewId="0">
      <selection activeCell="C3" sqref="C3"/>
    </sheetView>
  </sheetViews>
  <sheetFormatPr baseColWidth="10" defaultColWidth="11.5" defaultRowHeight="15" x14ac:dyDescent="0.2"/>
  <cols>
    <col min="1" max="4" width="12.83203125" customWidth="1"/>
  </cols>
  <sheetData>
    <row r="1" spans="1:4" x14ac:dyDescent="0.2">
      <c r="A1" s="44" t="s">
        <v>13</v>
      </c>
      <c r="B1" s="44"/>
      <c r="C1" s="44"/>
    </row>
    <row r="2" spans="1:4" x14ac:dyDescent="0.2">
      <c r="A2" s="14" t="s">
        <v>10</v>
      </c>
      <c r="B2" s="14" t="s">
        <v>8</v>
      </c>
      <c r="C2" s="14" t="s">
        <v>7</v>
      </c>
    </row>
    <row r="3" spans="1:4" x14ac:dyDescent="0.2">
      <c r="A3" s="28">
        <v>119</v>
      </c>
      <c r="B3" s="3">
        <v>0.19</v>
      </c>
      <c r="C3" s="32">
        <f t="shared" ref="C3:C6" si="0">A3/(B3+1)</f>
        <v>100</v>
      </c>
    </row>
    <row r="4" spans="1:4" x14ac:dyDescent="0.2">
      <c r="A4" s="28">
        <v>148.75</v>
      </c>
      <c r="B4" s="3">
        <v>0.19</v>
      </c>
      <c r="C4" s="32">
        <f t="shared" si="0"/>
        <v>125</v>
      </c>
    </row>
    <row r="5" spans="1:4" x14ac:dyDescent="0.2">
      <c r="A5" s="28">
        <v>2.7965</v>
      </c>
      <c r="B5" s="3">
        <v>0.19</v>
      </c>
      <c r="C5" s="32">
        <f t="shared" si="0"/>
        <v>2.35</v>
      </c>
    </row>
    <row r="6" spans="1:4" x14ac:dyDescent="0.2">
      <c r="A6" s="28">
        <v>631.06459999999993</v>
      </c>
      <c r="B6" s="3">
        <v>7.0000000000000007E-2</v>
      </c>
      <c r="C6" s="32">
        <f t="shared" si="0"/>
        <v>589.77999999999986</v>
      </c>
    </row>
    <row r="7" spans="1:4" x14ac:dyDescent="0.2">
      <c r="A7" s="28"/>
      <c r="B7" s="3"/>
    </row>
    <row r="9" spans="1:4" x14ac:dyDescent="0.2">
      <c r="A9" s="44" t="s">
        <v>14</v>
      </c>
      <c r="B9" s="44"/>
      <c r="C9" s="44"/>
      <c r="D9" s="44"/>
    </row>
    <row r="10" spans="1:4" x14ac:dyDescent="0.2">
      <c r="A10" s="14" t="s">
        <v>10</v>
      </c>
      <c r="B10" s="14" t="s">
        <v>8</v>
      </c>
      <c r="C10" s="14" t="s">
        <v>15</v>
      </c>
      <c r="D10" s="14" t="s">
        <v>7</v>
      </c>
    </row>
    <row r="11" spans="1:4" x14ac:dyDescent="0.2">
      <c r="A11" s="28">
        <v>119</v>
      </c>
      <c r="B11" s="3">
        <v>0.19</v>
      </c>
      <c r="C11" s="32">
        <f>D11*B11</f>
        <v>19</v>
      </c>
      <c r="D11" s="32">
        <f>A11/(B11+1)</f>
        <v>100</v>
      </c>
    </row>
    <row r="12" spans="1:4" x14ac:dyDescent="0.2">
      <c r="A12" s="28">
        <v>148.75</v>
      </c>
      <c r="B12" s="3">
        <v>0.19</v>
      </c>
      <c r="C12" s="32">
        <f t="shared" ref="C12:C14" si="1">D12*B12</f>
        <v>23.75</v>
      </c>
      <c r="D12" s="32">
        <f t="shared" ref="D12:D14" si="2">A12/(B12+1)</f>
        <v>125</v>
      </c>
    </row>
    <row r="13" spans="1:4" x14ac:dyDescent="0.2">
      <c r="A13" s="28">
        <v>2.7965</v>
      </c>
      <c r="B13" s="3">
        <v>0.19</v>
      </c>
      <c r="C13" s="32">
        <f t="shared" si="1"/>
        <v>0.44650000000000001</v>
      </c>
      <c r="D13" s="32">
        <f t="shared" si="2"/>
        <v>2.35</v>
      </c>
    </row>
    <row r="14" spans="1:4" x14ac:dyDescent="0.2">
      <c r="A14" s="28">
        <v>631.06459999999993</v>
      </c>
      <c r="B14" s="3">
        <v>7.0000000000000007E-2</v>
      </c>
      <c r="C14" s="32">
        <f t="shared" si="1"/>
        <v>41.284599999999998</v>
      </c>
      <c r="D14" s="32">
        <f t="shared" si="2"/>
        <v>589.77999999999986</v>
      </c>
    </row>
    <row r="15" spans="1:4" x14ac:dyDescent="0.2">
      <c r="A15" s="28"/>
      <c r="B15" s="3"/>
    </row>
    <row r="17" spans="1:2" x14ac:dyDescent="0.2">
      <c r="A17" s="44" t="s">
        <v>16</v>
      </c>
      <c r="B17" s="44"/>
    </row>
    <row r="18" spans="1:2" x14ac:dyDescent="0.2">
      <c r="A18" s="14" t="s">
        <v>10</v>
      </c>
      <c r="B18" s="15">
        <v>0.19</v>
      </c>
    </row>
    <row r="19" spans="1:2" x14ac:dyDescent="0.2">
      <c r="A19" s="28">
        <v>119</v>
      </c>
      <c r="B19" s="32">
        <f>A19/($B$18+1)*$B$18</f>
        <v>19</v>
      </c>
    </row>
    <row r="20" spans="1:2" x14ac:dyDescent="0.2">
      <c r="A20" s="28">
        <v>148.75</v>
      </c>
      <c r="B20" s="32">
        <f t="shared" ref="B20:B21" si="3">A20/($B$18+1)*$B$18</f>
        <v>23.75</v>
      </c>
    </row>
    <row r="21" spans="1:2" x14ac:dyDescent="0.2">
      <c r="A21" s="28">
        <v>2.7965</v>
      </c>
      <c r="B21" s="32">
        <f t="shared" si="3"/>
        <v>0.44650000000000001</v>
      </c>
    </row>
  </sheetData>
  <mergeCells count="3">
    <mergeCell ref="A1:C1"/>
    <mergeCell ref="A9:D9"/>
    <mergeCell ref="A17:B17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FAA786-6053-4A46-BD41-5591ADAD065D}">
  <sheetPr>
    <tabColor rgb="FFC80000"/>
  </sheetPr>
  <dimension ref="A1:D23"/>
  <sheetViews>
    <sheetView workbookViewId="0">
      <selection activeCell="C3" sqref="C3"/>
    </sheetView>
  </sheetViews>
  <sheetFormatPr baseColWidth="10" defaultColWidth="11.5" defaultRowHeight="15" x14ac:dyDescent="0.2"/>
  <cols>
    <col min="1" max="4" width="12.83203125" customWidth="1"/>
  </cols>
  <sheetData>
    <row r="1" spans="1:3" x14ac:dyDescent="0.2">
      <c r="A1" s="44" t="s">
        <v>17</v>
      </c>
      <c r="B1" s="44"/>
      <c r="C1" s="44"/>
    </row>
    <row r="2" spans="1:3" x14ac:dyDescent="0.2">
      <c r="A2" s="14" t="s">
        <v>18</v>
      </c>
      <c r="B2" s="14" t="s">
        <v>19</v>
      </c>
      <c r="C2" s="14" t="s">
        <v>20</v>
      </c>
    </row>
    <row r="3" spans="1:3" x14ac:dyDescent="0.2">
      <c r="A3" s="28">
        <v>119</v>
      </c>
      <c r="B3" s="3">
        <v>0.05</v>
      </c>
      <c r="C3" s="32">
        <f>A3*(1-B3)</f>
        <v>113.05</v>
      </c>
    </row>
    <row r="4" spans="1:3" x14ac:dyDescent="0.2">
      <c r="A4" s="28">
        <v>148.75</v>
      </c>
      <c r="B4" s="3">
        <v>0.03</v>
      </c>
      <c r="C4" s="32">
        <f t="shared" ref="C4:C6" si="0">A4*(1-B4)</f>
        <v>144.28749999999999</v>
      </c>
    </row>
    <row r="5" spans="1:3" x14ac:dyDescent="0.2">
      <c r="A5" s="28">
        <v>2.7965</v>
      </c>
      <c r="B5" s="3">
        <v>4.4999999999999998E-2</v>
      </c>
      <c r="C5" s="32">
        <f t="shared" si="0"/>
        <v>2.6706574999999999</v>
      </c>
    </row>
    <row r="6" spans="1:3" x14ac:dyDescent="0.2">
      <c r="A6" s="28">
        <v>631.06459999999993</v>
      </c>
      <c r="B6" s="3">
        <v>0.02</v>
      </c>
      <c r="C6" s="32">
        <f t="shared" si="0"/>
        <v>618.44330799999989</v>
      </c>
    </row>
    <row r="7" spans="1:3" x14ac:dyDescent="0.2">
      <c r="A7" s="28"/>
      <c r="B7" s="3"/>
    </row>
    <row r="9" spans="1:3" x14ac:dyDescent="0.2">
      <c r="A9" s="44" t="s">
        <v>21</v>
      </c>
      <c r="B9" s="44"/>
    </row>
    <row r="10" spans="1:3" x14ac:dyDescent="0.2">
      <c r="A10" s="14" t="s">
        <v>18</v>
      </c>
      <c r="B10" s="15">
        <v>0.05</v>
      </c>
    </row>
    <row r="11" spans="1:3" x14ac:dyDescent="0.2">
      <c r="A11" s="28">
        <v>119</v>
      </c>
      <c r="B11" s="32">
        <f>A11*(1-$B$10)</f>
        <v>113.05</v>
      </c>
    </row>
    <row r="12" spans="1:3" x14ac:dyDescent="0.2">
      <c r="A12" s="28">
        <v>148.75</v>
      </c>
      <c r="B12" s="32">
        <f t="shared" ref="B12:B14" si="1">A12*(1-$B$10)</f>
        <v>141.3125</v>
      </c>
    </row>
    <row r="13" spans="1:3" x14ac:dyDescent="0.2">
      <c r="A13" s="28">
        <v>2.7965</v>
      </c>
      <c r="B13" s="32">
        <f t="shared" si="1"/>
        <v>2.6566749999999999</v>
      </c>
    </row>
    <row r="14" spans="1:3" x14ac:dyDescent="0.2">
      <c r="A14" s="28">
        <v>631.06459999999993</v>
      </c>
      <c r="B14" s="32">
        <f t="shared" si="1"/>
        <v>599.51136999999994</v>
      </c>
    </row>
    <row r="17" spans="1:4" x14ac:dyDescent="0.2">
      <c r="A17" s="44" t="s">
        <v>14</v>
      </c>
      <c r="B17" s="44"/>
      <c r="C17" s="44"/>
      <c r="D17" s="44"/>
    </row>
    <row r="18" spans="1:4" x14ac:dyDescent="0.2">
      <c r="A18" s="14" t="s">
        <v>18</v>
      </c>
      <c r="B18" s="14" t="s">
        <v>19</v>
      </c>
      <c r="C18" s="14" t="s">
        <v>22</v>
      </c>
      <c r="D18" s="14" t="s">
        <v>20</v>
      </c>
    </row>
    <row r="19" spans="1:4" x14ac:dyDescent="0.2">
      <c r="A19" s="28">
        <v>119</v>
      </c>
      <c r="B19" s="3">
        <v>0.05</v>
      </c>
      <c r="C19" s="32">
        <f>A19*B19</f>
        <v>5.95</v>
      </c>
      <c r="D19" s="32">
        <f>A19-C19</f>
        <v>113.05</v>
      </c>
    </row>
    <row r="20" spans="1:4" x14ac:dyDescent="0.2">
      <c r="A20" s="28">
        <v>148.75</v>
      </c>
      <c r="B20" s="3">
        <v>0.03</v>
      </c>
      <c r="C20" s="32">
        <f t="shared" ref="C20:C22" si="2">A20*B20</f>
        <v>4.4624999999999995</v>
      </c>
      <c r="D20" s="32">
        <f t="shared" ref="D20:D22" si="3">A20-C20</f>
        <v>144.28749999999999</v>
      </c>
    </row>
    <row r="21" spans="1:4" x14ac:dyDescent="0.2">
      <c r="A21" s="28">
        <v>2.7965</v>
      </c>
      <c r="B21" s="3">
        <v>4.4999999999999998E-2</v>
      </c>
      <c r="C21" s="32">
        <f t="shared" si="2"/>
        <v>0.1258425</v>
      </c>
      <c r="D21" s="32">
        <f t="shared" si="3"/>
        <v>2.6706574999999999</v>
      </c>
    </row>
    <row r="22" spans="1:4" x14ac:dyDescent="0.2">
      <c r="A22" s="28">
        <v>631.06459999999993</v>
      </c>
      <c r="B22" s="3">
        <v>0.02</v>
      </c>
      <c r="C22" s="32">
        <f t="shared" si="2"/>
        <v>12.621291999999999</v>
      </c>
      <c r="D22" s="32">
        <f t="shared" si="3"/>
        <v>618.44330799999989</v>
      </c>
    </row>
    <row r="23" spans="1:4" x14ac:dyDescent="0.2">
      <c r="A23" s="28"/>
      <c r="B23" s="3"/>
    </row>
  </sheetData>
  <mergeCells count="3">
    <mergeCell ref="A1:C1"/>
    <mergeCell ref="A9:B9"/>
    <mergeCell ref="A17:D17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12F60-CA5C-4F60-9A81-177912006CB5}">
  <sheetPr>
    <tabColor rgb="FFC80000"/>
  </sheetPr>
  <dimension ref="A1:E32"/>
  <sheetViews>
    <sheetView zoomScaleNormal="100" workbookViewId="0">
      <selection activeCell="C3" sqref="C3"/>
    </sheetView>
  </sheetViews>
  <sheetFormatPr baseColWidth="10" defaultColWidth="11.5" defaultRowHeight="15" x14ac:dyDescent="0.2"/>
  <cols>
    <col min="1" max="4" width="14.33203125" customWidth="1"/>
  </cols>
  <sheetData>
    <row r="1" spans="1:5" x14ac:dyDescent="0.2">
      <c r="A1" s="44" t="s">
        <v>23</v>
      </c>
      <c r="B1" s="44"/>
      <c r="C1" s="44"/>
    </row>
    <row r="2" spans="1:5" x14ac:dyDescent="0.2">
      <c r="A2" s="14" t="s">
        <v>24</v>
      </c>
      <c r="B2" s="14" t="s">
        <v>25</v>
      </c>
      <c r="C2" s="14" t="s">
        <v>26</v>
      </c>
    </row>
    <row r="3" spans="1:5" x14ac:dyDescent="0.2">
      <c r="A3" s="28">
        <v>264197.71999999997</v>
      </c>
      <c r="B3" s="6">
        <v>76011.600000000006</v>
      </c>
      <c r="C3" s="33">
        <f>B3/A3</f>
        <v>0.28770725197779912</v>
      </c>
    </row>
    <row r="4" spans="1:5" x14ac:dyDescent="0.2">
      <c r="A4" s="28"/>
    </row>
    <row r="5" spans="1:5" x14ac:dyDescent="0.2">
      <c r="A5" s="28"/>
    </row>
    <row r="8" spans="1:5" x14ac:dyDescent="0.2">
      <c r="A8" s="44" t="s">
        <v>27</v>
      </c>
      <c r="B8" s="44"/>
      <c r="C8" s="44"/>
      <c r="D8" s="44"/>
    </row>
    <row r="9" spans="1:5" x14ac:dyDescent="0.2">
      <c r="A9" s="13"/>
      <c r="B9" s="13" t="s">
        <v>28</v>
      </c>
      <c r="C9" s="13" t="s">
        <v>29</v>
      </c>
      <c r="D9" s="13" t="s">
        <v>30</v>
      </c>
    </row>
    <row r="10" spans="1:5" x14ac:dyDescent="0.2">
      <c r="A10" s="23" t="s">
        <v>31</v>
      </c>
      <c r="B10" s="29">
        <v>23</v>
      </c>
      <c r="C10" s="29">
        <v>14</v>
      </c>
      <c r="D10" s="29">
        <v>1</v>
      </c>
    </row>
    <row r="11" spans="1:5" x14ac:dyDescent="0.2">
      <c r="A11" s="23" t="s">
        <v>32</v>
      </c>
      <c r="B11" s="22">
        <f>B10/SUM($B$10:$D$10)</f>
        <v>0.60526315789473684</v>
      </c>
      <c r="C11" s="22">
        <f t="shared" ref="C11:D11" si="0">C10/SUM($B$10:$D$10)</f>
        <v>0.36842105263157893</v>
      </c>
      <c r="D11" s="22">
        <f t="shared" si="0"/>
        <v>2.6315789473684209E-2</v>
      </c>
      <c r="E11" s="20">
        <f>SUM(B11:D11)</f>
        <v>0.99999999999999989</v>
      </c>
    </row>
    <row r="12" spans="1:5" x14ac:dyDescent="0.2">
      <c r="A12" s="28"/>
      <c r="B12" s="3"/>
    </row>
    <row r="15" spans="1:5" x14ac:dyDescent="0.2">
      <c r="A15" s="44" t="s">
        <v>33</v>
      </c>
      <c r="B15" s="44"/>
      <c r="C15" s="44"/>
    </row>
    <row r="16" spans="1:5" x14ac:dyDescent="0.2">
      <c r="A16" s="44" t="s">
        <v>34</v>
      </c>
      <c r="B16" s="45"/>
      <c r="C16" s="31">
        <v>1456774</v>
      </c>
    </row>
    <row r="17" spans="1:3" x14ac:dyDescent="0.2">
      <c r="A17" s="44" t="s">
        <v>35</v>
      </c>
      <c r="B17" s="45"/>
      <c r="C17" s="31">
        <v>309557</v>
      </c>
    </row>
    <row r="18" spans="1:3" x14ac:dyDescent="0.2">
      <c r="A18" s="44" t="s">
        <v>33</v>
      </c>
      <c r="B18" s="45"/>
      <c r="C18" s="21">
        <f>C17/C16</f>
        <v>0.21249486879914112</v>
      </c>
    </row>
    <row r="22" spans="1:3" x14ac:dyDescent="0.2">
      <c r="A22" s="44" t="s">
        <v>36</v>
      </c>
      <c r="B22" s="44"/>
      <c r="C22" s="44"/>
    </row>
    <row r="23" spans="1:3" x14ac:dyDescent="0.2">
      <c r="A23" s="44" t="s">
        <v>37</v>
      </c>
      <c r="B23" s="45"/>
      <c r="C23" s="29">
        <v>175</v>
      </c>
    </row>
    <row r="24" spans="1:3" x14ac:dyDescent="0.2">
      <c r="A24" s="44" t="s">
        <v>38</v>
      </c>
      <c r="B24" s="45"/>
      <c r="C24" s="9">
        <v>0.44</v>
      </c>
    </row>
    <row r="25" spans="1:3" x14ac:dyDescent="0.2">
      <c r="A25" s="44" t="s">
        <v>39</v>
      </c>
      <c r="B25" s="45"/>
      <c r="C25" s="30">
        <f>C23*C24</f>
        <v>77</v>
      </c>
    </row>
    <row r="28" spans="1:3" ht="22" x14ac:dyDescent="0.3">
      <c r="A28" s="40" t="s">
        <v>40</v>
      </c>
      <c r="B28" s="40"/>
      <c r="C28" s="40"/>
    </row>
    <row r="29" spans="1:3" x14ac:dyDescent="0.2">
      <c r="A29" s="38" t="s">
        <v>41</v>
      </c>
      <c r="B29" s="38"/>
      <c r="C29" s="38"/>
    </row>
    <row r="30" spans="1:3" x14ac:dyDescent="0.2">
      <c r="A30" s="38" t="s">
        <v>42</v>
      </c>
      <c r="B30" s="39"/>
      <c r="C30" s="29">
        <v>4</v>
      </c>
    </row>
    <row r="31" spans="1:3" x14ac:dyDescent="0.2">
      <c r="A31" s="38" t="s">
        <v>43</v>
      </c>
      <c r="B31" s="39"/>
      <c r="C31" s="10">
        <v>136</v>
      </c>
    </row>
    <row r="32" spans="1:3" x14ac:dyDescent="0.2">
      <c r="A32" s="38" t="s">
        <v>41</v>
      </c>
      <c r="B32" s="39"/>
      <c r="C32" s="34">
        <f>(C30/C31)*100%</f>
        <v>2.9411764705882353E-2</v>
      </c>
    </row>
  </sheetData>
  <mergeCells count="15">
    <mergeCell ref="A18:B18"/>
    <mergeCell ref="A1:C1"/>
    <mergeCell ref="A8:D8"/>
    <mergeCell ref="A15:C15"/>
    <mergeCell ref="A16:B16"/>
    <mergeCell ref="A17:B17"/>
    <mergeCell ref="A30:B30"/>
    <mergeCell ref="A31:B31"/>
    <mergeCell ref="A32:B32"/>
    <mergeCell ref="A22:C22"/>
    <mergeCell ref="A23:B23"/>
    <mergeCell ref="A24:B24"/>
    <mergeCell ref="A25:B25"/>
    <mergeCell ref="A28:C28"/>
    <mergeCell ref="A29:C29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Êinstieg in die Prozentrechnung</vt:lpstr>
      <vt:lpstr>Erweiterte Prozentrechnung</vt:lpstr>
      <vt:lpstr>Berechnung von Rabatten</vt:lpstr>
      <vt:lpstr>Berechnung von Quoten</vt:lpstr>
      <vt:lpstr>Lösung - Einstieg</vt:lpstr>
      <vt:lpstr>Lösung - Erweitert</vt:lpstr>
      <vt:lpstr>Lösung - Rabatte</vt:lpstr>
      <vt:lpstr>Lösung Quoten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Lohkamp</dc:creator>
  <cp:lastModifiedBy>Stefan Lohkamp | Trainer</cp:lastModifiedBy>
  <cp:lastPrinted>2022-09-21T15:16:58Z</cp:lastPrinted>
  <dcterms:created xsi:type="dcterms:W3CDTF">2022-09-21T13:29:32Z</dcterms:created>
  <dcterms:modified xsi:type="dcterms:W3CDTF">2024-02-10T16:05:01Z</dcterms:modified>
</cp:coreProperties>
</file>